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rubio\Desktop\Estados Financieros\2025\"/>
    </mc:Choice>
  </mc:AlternateContent>
  <bookViews>
    <workbookView xWindow="0" yWindow="0" windowWidth="28800" windowHeight="12180" tabRatio="991" activeTab="3"/>
  </bookViews>
  <sheets>
    <sheet name="Índice" sheetId="80" r:id="rId1"/>
    <sheet name="Nota 1" sheetId="24" r:id="rId2"/>
    <sheet name="Nota 2" sheetId="25" r:id="rId3"/>
    <sheet name="Nota 3" sheetId="26" r:id="rId4"/>
    <sheet name="Nota 4" sheetId="68" r:id="rId5"/>
    <sheet name="Nota 5" sheetId="28" r:id="rId6"/>
    <sheet name="Nota 6" sheetId="29" r:id="rId7"/>
    <sheet name="Nota 7" sheetId="30" r:id="rId8"/>
    <sheet name="Nota 8" sheetId="31" r:id="rId9"/>
    <sheet name="Nota 9" sheetId="32" r:id="rId10"/>
    <sheet name="Nota 10" sheetId="33" r:id="rId11"/>
    <sheet name="Nota 11" sheetId="34" r:id="rId12"/>
    <sheet name="Nota 12" sheetId="38" r:id="rId13"/>
    <sheet name="Nota 13" sheetId="75" r:id="rId14"/>
    <sheet name="Nota 14" sheetId="39" r:id="rId15"/>
    <sheet name="Nota 15" sheetId="40" r:id="rId16"/>
    <sheet name="Nota 16" sheetId="57" r:id="rId17"/>
    <sheet name="Nota 17" sheetId="76" r:id="rId18"/>
    <sheet name="Nota 18" sheetId="73" r:id="rId19"/>
    <sheet name="Nota 19" sheetId="42" r:id="rId20"/>
    <sheet name="Nota 20" sheetId="43" r:id="rId21"/>
    <sheet name="Nota 21" sheetId="44" r:id="rId22"/>
    <sheet name="Nota 22" sheetId="46" r:id="rId23"/>
    <sheet name="Nota 23" sheetId="47" r:id="rId24"/>
    <sheet name="Nota 24" sheetId="48" r:id="rId25"/>
    <sheet name="Nota 25" sheetId="49" r:id="rId26"/>
    <sheet name="Nota 26" sheetId="45" r:id="rId27"/>
    <sheet name="Nota 27" sheetId="50" r:id="rId28"/>
    <sheet name="Nota 28" sheetId="59" r:id="rId29"/>
    <sheet name="Nota 29" sheetId="58" r:id="rId30"/>
    <sheet name="Nota 30" sheetId="60" r:id="rId31"/>
    <sheet name="Nota 31" sheetId="55" r:id="rId32"/>
    <sheet name="Nota 32" sheetId="62" r:id="rId33"/>
    <sheet name="Nota 33" sheetId="54" r:id="rId34"/>
    <sheet name="Nota 34" sheetId="81" r:id="rId35"/>
    <sheet name="Nota 35" sheetId="82" r:id="rId36"/>
    <sheet name="Nota 36" sheetId="51" r:id="rId37"/>
    <sheet name="Nota 37" sheetId="85" r:id="rId38"/>
    <sheet name="Nota 38" sheetId="53" r:id="rId39"/>
    <sheet name="Nota 39" sheetId="63" r:id="rId40"/>
    <sheet name="Nota 40" sheetId="69" r:id="rId41"/>
    <sheet name="Nota 41" sheetId="84" r:id="rId42"/>
  </sheets>
  <definedNames>
    <definedName name="_xlnm.Print_Area" localSheetId="1">'Nota 1'!$A$1:$B$2</definedName>
    <definedName name="_xlnm.Print_Area" localSheetId="10">'Nota 10'!$A$1:$D$19</definedName>
    <definedName name="_xlnm.Print_Area" localSheetId="11">'Nota 11'!$A$1:$C$33</definedName>
    <definedName name="_xlnm.Print_Area" localSheetId="12">'Nota 12'!$A$1:$I$154</definedName>
    <definedName name="_xlnm.Print_Area" localSheetId="13">'Nota 13'!$A$1:$E$5</definedName>
    <definedName name="_xlnm.Print_Area" localSheetId="14">'Nota 14'!$A$1:$J$133</definedName>
    <definedName name="_xlnm.Print_Area" localSheetId="15">'Nota 15'!$A$1:$F$49</definedName>
    <definedName name="_xlnm.Print_Area" localSheetId="16">'Nota 16'!$A$1:$J$40</definedName>
    <definedName name="_xlnm.Print_Area" localSheetId="19">'Nota 19'!$A$1:$J$103</definedName>
    <definedName name="_xlnm.Print_Area" localSheetId="2">'Nota 2'!$A$1:$D$2</definedName>
    <definedName name="_xlnm.Print_Area" localSheetId="20">'Nota 20'!$A$1:$J$29</definedName>
    <definedName name="_xlnm.Print_Area" localSheetId="21">'Nota 21'!$A$1:$J$29</definedName>
    <definedName name="_xlnm.Print_Area" localSheetId="22">'Nota 22'!$A$1:$G$39</definedName>
    <definedName name="_xlnm.Print_Area" localSheetId="23">'Nota 23'!$A$1:$H$79</definedName>
    <definedName name="_xlnm.Print_Area" localSheetId="24">'Nota 24'!$A$1:$E$80</definedName>
    <definedName name="_xlnm.Print_Area" localSheetId="25">'Nota 25'!$A$1:$G$36</definedName>
    <definedName name="_xlnm.Print_Area" localSheetId="26">'Nota 26'!$A$1:$I$60</definedName>
    <definedName name="_xlnm.Print_Area" localSheetId="27">'Nota 27'!$A$1:$D$29</definedName>
    <definedName name="_xlnm.Print_Area" localSheetId="28">'Nota 28'!$A$1:$D$14</definedName>
    <definedName name="_xlnm.Print_Area" localSheetId="29">'Nota 29'!$A$1:$F$24</definedName>
    <definedName name="_xlnm.Print_Area" localSheetId="3">'Nota 3'!$A$1:$C$11</definedName>
    <definedName name="_xlnm.Print_Area" localSheetId="30">'Nota 30'!$A$1:$C$12</definedName>
    <definedName name="_xlnm.Print_Area" localSheetId="31">'Nota 31'!$A$1:$C$16</definedName>
    <definedName name="_xlnm.Print_Area" localSheetId="32">'Nota 32'!$A$1:$E$2</definedName>
    <definedName name="_xlnm.Print_Area" localSheetId="33">'Nota 33'!$A$1:$I$38</definedName>
    <definedName name="_xlnm.Print_Area" localSheetId="36">'Nota 36'!$A$1:$E$60</definedName>
    <definedName name="_xlnm.Print_Area" localSheetId="38">'Nota 38'!$A$1:$B$13</definedName>
    <definedName name="_xlnm.Print_Area" localSheetId="39">'Nota 39'!$A$1:$C$5</definedName>
    <definedName name="_xlnm.Print_Area" localSheetId="5">'Nota 5'!$A$1:$J$35</definedName>
    <definedName name="_xlnm.Print_Area" localSheetId="6">'Nota 6'!$A$1:$J$29</definedName>
    <definedName name="_xlnm.Print_Area" localSheetId="7">'Nota 7'!$A$1:$J$16</definedName>
    <definedName name="_xlnm.Print_Area" localSheetId="8">'Nota 8'!$A$1:$H$32</definedName>
    <definedName name="_xlnm.Print_Area" localSheetId="9">'Nota 9'!$A$1:$I$48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3" l="1"/>
  <c r="F10" i="53"/>
  <c r="D12" i="53"/>
  <c r="E12" i="53"/>
  <c r="F12" i="53"/>
  <c r="C12" i="53"/>
  <c r="E22" i="53"/>
  <c r="D22" i="53"/>
  <c r="F6" i="53"/>
  <c r="F21" i="53"/>
  <c r="F20" i="53"/>
  <c r="E19" i="53"/>
  <c r="D19" i="53"/>
  <c r="C19" i="53"/>
  <c r="C22" i="53" s="1"/>
  <c r="F16" i="53"/>
  <c r="F19" i="53" s="1"/>
  <c r="F22" i="53" s="1"/>
  <c r="F8" i="53"/>
  <c r="F9" i="53"/>
  <c r="D9" i="53"/>
  <c r="E9" i="53"/>
  <c r="C9" i="53"/>
  <c r="F7" i="53"/>
  <c r="D14" i="85"/>
  <c r="C43" i="51"/>
  <c r="D43" i="51"/>
  <c r="E43" i="51"/>
  <c r="E36" i="51"/>
  <c r="E37" i="51"/>
  <c r="E38" i="51"/>
  <c r="E39" i="51"/>
  <c r="E40" i="51"/>
  <c r="E41" i="51"/>
  <c r="E42" i="51"/>
  <c r="E35" i="51"/>
  <c r="E8" i="51"/>
  <c r="E9" i="51"/>
  <c r="E10" i="51"/>
  <c r="E11" i="51"/>
  <c r="E12" i="51"/>
  <c r="E13" i="51"/>
  <c r="E7" i="51"/>
  <c r="D14" i="51"/>
  <c r="E14" i="51"/>
  <c r="C14" i="51"/>
  <c r="C23" i="45" l="1"/>
  <c r="D23" i="45"/>
  <c r="B27" i="47"/>
  <c r="C27" i="47"/>
  <c r="C15" i="44" l="1"/>
  <c r="D15" i="44"/>
  <c r="E15" i="44"/>
  <c r="F15" i="44"/>
  <c r="C28" i="44"/>
  <c r="D28" i="44"/>
  <c r="E28" i="44"/>
  <c r="F28" i="44"/>
  <c r="F20" i="44"/>
  <c r="E15" i="43"/>
  <c r="D15" i="43"/>
  <c r="C15" i="43"/>
  <c r="F8" i="43"/>
  <c r="F9" i="43"/>
  <c r="F10" i="43"/>
  <c r="F11" i="43"/>
  <c r="F12" i="43"/>
  <c r="F13" i="43"/>
  <c r="F14" i="43"/>
  <c r="F7" i="43"/>
  <c r="F28" i="43"/>
  <c r="E28" i="43"/>
  <c r="D28" i="43"/>
  <c r="C28" i="43"/>
  <c r="F26" i="43"/>
  <c r="F25" i="43"/>
  <c r="F24" i="43"/>
  <c r="F23" i="43"/>
  <c r="F22" i="43"/>
  <c r="F21" i="43"/>
  <c r="F20" i="43"/>
  <c r="F15" i="43" l="1"/>
  <c r="E71" i="73" l="1"/>
  <c r="D71" i="73"/>
  <c r="F70" i="73"/>
  <c r="F69" i="73"/>
  <c r="F68" i="73"/>
  <c r="F67" i="73"/>
  <c r="F66" i="73"/>
  <c r="F65" i="73"/>
  <c r="F64" i="73"/>
  <c r="F63" i="73"/>
  <c r="F62" i="73"/>
  <c r="F61" i="73"/>
  <c r="F60" i="73"/>
  <c r="F71" i="73" s="1"/>
  <c r="D52" i="73"/>
  <c r="E52" i="73"/>
  <c r="F52" i="73"/>
  <c r="E32" i="73" l="1"/>
  <c r="D32" i="73"/>
  <c r="C32" i="73"/>
  <c r="E29" i="73"/>
  <c r="E28" i="73"/>
  <c r="E26" i="73"/>
  <c r="E24" i="73"/>
  <c r="E22" i="73"/>
  <c r="C18" i="73" l="1"/>
  <c r="D18" i="73"/>
  <c r="E18" i="73"/>
  <c r="D102" i="39" l="1"/>
  <c r="C102" i="39"/>
  <c r="B97" i="39"/>
  <c r="L97" i="39" s="1"/>
  <c r="L96" i="39"/>
  <c r="L95" i="39"/>
  <c r="L94" i="39"/>
  <c r="K93" i="39"/>
  <c r="K102" i="39" s="1"/>
  <c r="J93" i="39"/>
  <c r="J102" i="39" s="1"/>
  <c r="I93" i="39"/>
  <c r="I102" i="39" s="1"/>
  <c r="H93" i="39"/>
  <c r="H102" i="39" s="1"/>
  <c r="G93" i="39"/>
  <c r="G102" i="39" s="1"/>
  <c r="F93" i="39"/>
  <c r="F102" i="39" s="1"/>
  <c r="E93" i="39"/>
  <c r="E102" i="39" s="1"/>
  <c r="D93" i="39"/>
  <c r="C93" i="39"/>
  <c r="B93" i="39"/>
  <c r="L92" i="39"/>
  <c r="L91" i="39"/>
  <c r="L90" i="39"/>
  <c r="L89" i="39"/>
  <c r="L93" i="39" s="1"/>
  <c r="D120" i="39"/>
  <c r="C120" i="39"/>
  <c r="B115" i="39"/>
  <c r="B120" i="39" s="1"/>
  <c r="L114" i="39"/>
  <c r="L113" i="39"/>
  <c r="L112" i="39"/>
  <c r="L111" i="39"/>
  <c r="K111" i="39"/>
  <c r="K120" i="39" s="1"/>
  <c r="J111" i="39"/>
  <c r="J120" i="39" s="1"/>
  <c r="I111" i="39"/>
  <c r="I120" i="39" s="1"/>
  <c r="H111" i="39"/>
  <c r="H120" i="39" s="1"/>
  <c r="G111" i="39"/>
  <c r="G120" i="39" s="1"/>
  <c r="F111" i="39"/>
  <c r="F120" i="39" s="1"/>
  <c r="E111" i="39"/>
  <c r="E120" i="39" s="1"/>
  <c r="D111" i="39"/>
  <c r="C111" i="39"/>
  <c r="B111" i="39"/>
  <c r="L110" i="39"/>
  <c r="L109" i="39"/>
  <c r="L108" i="39"/>
  <c r="L107" i="39"/>
  <c r="E12" i="39"/>
  <c r="D12" i="39"/>
  <c r="C12" i="39"/>
  <c r="F11" i="39"/>
  <c r="F7" i="39"/>
  <c r="F12" i="39" s="1"/>
  <c r="F17" i="39"/>
  <c r="E22" i="39"/>
  <c r="D22" i="39"/>
  <c r="C22" i="39"/>
  <c r="F21" i="39"/>
  <c r="F22" i="39"/>
  <c r="I75" i="38"/>
  <c r="E70" i="38"/>
  <c r="H89" i="38"/>
  <c r="C64" i="38"/>
  <c r="H82" i="38"/>
  <c r="H81" i="38"/>
  <c r="H84" i="38" s="1"/>
  <c r="B66" i="38"/>
  <c r="H76" i="38"/>
  <c r="H75" i="38"/>
  <c r="I76" i="38"/>
  <c r="H80" i="38"/>
  <c r="G78" i="38"/>
  <c r="G76" i="38"/>
  <c r="G75" i="38"/>
  <c r="G80" i="38" s="1"/>
  <c r="G89" i="38" s="1"/>
  <c r="I88" i="38"/>
  <c r="H88" i="38"/>
  <c r="G88" i="38"/>
  <c r="F88" i="38"/>
  <c r="E88" i="38"/>
  <c r="D88" i="38"/>
  <c r="C88" i="38"/>
  <c r="B88" i="38"/>
  <c r="G84" i="38"/>
  <c r="F84" i="38"/>
  <c r="E84" i="38"/>
  <c r="D84" i="38"/>
  <c r="C84" i="38"/>
  <c r="B84" i="38"/>
  <c r="I83" i="38"/>
  <c r="I82" i="38"/>
  <c r="I81" i="38"/>
  <c r="F80" i="38"/>
  <c r="F89" i="38" s="1"/>
  <c r="E80" i="38"/>
  <c r="E89" i="38" s="1"/>
  <c r="D80" i="38"/>
  <c r="D89" i="38" s="1"/>
  <c r="C80" i="38"/>
  <c r="B80" i="38"/>
  <c r="B89" i="38" s="1"/>
  <c r="I79" i="38"/>
  <c r="I78" i="38"/>
  <c r="I77" i="38"/>
  <c r="I105" i="38"/>
  <c r="H105" i="38"/>
  <c r="G105" i="38"/>
  <c r="F105" i="38"/>
  <c r="E105" i="38"/>
  <c r="D105" i="38"/>
  <c r="C105" i="38"/>
  <c r="B105" i="38"/>
  <c r="I101" i="38"/>
  <c r="H101" i="38"/>
  <c r="G101" i="38"/>
  <c r="F101" i="38"/>
  <c r="E101" i="38"/>
  <c r="D101" i="38"/>
  <c r="C101" i="38"/>
  <c r="B101" i="38"/>
  <c r="I100" i="38"/>
  <c r="I99" i="38"/>
  <c r="I98" i="38"/>
  <c r="H97" i="38"/>
  <c r="H106" i="38" s="1"/>
  <c r="G97" i="38"/>
  <c r="G106" i="38" s="1"/>
  <c r="F97" i="38"/>
  <c r="F106" i="38" s="1"/>
  <c r="E97" i="38"/>
  <c r="E106" i="38" s="1"/>
  <c r="D97" i="38"/>
  <c r="D106" i="38" s="1"/>
  <c r="C97" i="38"/>
  <c r="C106" i="38" s="1"/>
  <c r="B97" i="38"/>
  <c r="B106" i="38" s="1"/>
  <c r="I96" i="38"/>
  <c r="I95" i="38"/>
  <c r="I94" i="38"/>
  <c r="I93" i="38"/>
  <c r="I92" i="38"/>
  <c r="I97" i="38" s="1"/>
  <c r="I106" i="38" s="1"/>
  <c r="L102" i="39" l="1"/>
  <c r="B102" i="39"/>
  <c r="L115" i="39"/>
  <c r="L120" i="39" s="1"/>
  <c r="I84" i="38"/>
  <c r="I80" i="38"/>
  <c r="I89" i="38" s="1"/>
  <c r="C89" i="38"/>
  <c r="C14" i="38" l="1"/>
  <c r="D14" i="38"/>
  <c r="E14" i="38"/>
  <c r="B14" i="38"/>
  <c r="E13" i="38"/>
  <c r="C66" i="38"/>
  <c r="C70" i="38" s="1"/>
  <c r="B64" i="38"/>
  <c r="B70" i="38" s="1"/>
  <c r="H70" i="38"/>
  <c r="G70" i="38"/>
  <c r="F70" i="38"/>
  <c r="I69" i="38"/>
  <c r="I68" i="38"/>
  <c r="I67" i="38"/>
  <c r="I66" i="38"/>
  <c r="I65" i="38"/>
  <c r="I64" i="38"/>
  <c r="I63" i="38"/>
  <c r="I70" i="38" s="1"/>
  <c r="D70" i="38"/>
  <c r="E69" i="38"/>
  <c r="E68" i="38"/>
  <c r="E67" i="38"/>
  <c r="E65" i="38"/>
  <c r="E63" i="38"/>
  <c r="E54" i="38"/>
  <c r="D32" i="38"/>
  <c r="D37" i="38" s="1"/>
  <c r="E12" i="38"/>
  <c r="C24" i="38"/>
  <c r="B24" i="38"/>
  <c r="E66" i="38" l="1"/>
  <c r="E64" i="38"/>
  <c r="E8" i="38" l="1"/>
  <c r="E7" i="38"/>
  <c r="H14" i="38"/>
  <c r="G14" i="38"/>
  <c r="F14" i="38"/>
  <c r="I12" i="38"/>
  <c r="I11" i="38"/>
  <c r="I10" i="38"/>
  <c r="I9" i="38"/>
  <c r="I8" i="38"/>
  <c r="I7" i="38"/>
  <c r="E176" i="32"/>
  <c r="F176" i="32"/>
  <c r="D176" i="32"/>
  <c r="F175" i="32"/>
  <c r="F174" i="32"/>
  <c r="F173" i="32"/>
  <c r="F172" i="32"/>
  <c r="F171" i="32"/>
  <c r="F170" i="32"/>
  <c r="F169" i="32"/>
  <c r="F168" i="32"/>
  <c r="F167" i="32"/>
  <c r="F166" i="32"/>
  <c r="F165" i="32"/>
  <c r="G158" i="32"/>
  <c r="F158" i="32"/>
  <c r="E158" i="32"/>
  <c r="D158" i="32"/>
  <c r="C158" i="32"/>
  <c r="B158" i="32"/>
  <c r="I14" i="38" l="1"/>
  <c r="D149" i="32" l="1"/>
  <c r="C149" i="32"/>
  <c r="F130" i="32"/>
  <c r="D80" i="32"/>
  <c r="F132" i="32"/>
  <c r="F120" i="32"/>
  <c r="F122" i="32" s="1"/>
  <c r="E90" i="32"/>
  <c r="F89" i="32"/>
  <c r="F88" i="32"/>
  <c r="F87" i="32"/>
  <c r="F86" i="32"/>
  <c r="F85" i="32"/>
  <c r="F84" i="32"/>
  <c r="F83" i="32"/>
  <c r="F82" i="32"/>
  <c r="F81" i="32"/>
  <c r="D110" i="32"/>
  <c r="E110" i="32"/>
  <c r="F109" i="32"/>
  <c r="F108" i="32"/>
  <c r="F107" i="32"/>
  <c r="F106" i="32"/>
  <c r="F105" i="32"/>
  <c r="F104" i="32"/>
  <c r="F103" i="32"/>
  <c r="F102" i="32"/>
  <c r="F101" i="32"/>
  <c r="F100" i="32"/>
  <c r="F99" i="32"/>
  <c r="B73" i="32"/>
  <c r="C72" i="32"/>
  <c r="C73" i="32" s="1"/>
  <c r="D67" i="32"/>
  <c r="D73" i="32" s="1"/>
  <c r="F73" i="32"/>
  <c r="E73" i="32"/>
  <c r="G72" i="32"/>
  <c r="G67" i="32"/>
  <c r="G73" i="32" s="1"/>
  <c r="C17" i="32"/>
  <c r="D17" i="32"/>
  <c r="E14" i="29"/>
  <c r="D14" i="29"/>
  <c r="C14" i="29"/>
  <c r="F13" i="29"/>
  <c r="F12" i="29"/>
  <c r="F11" i="29"/>
  <c r="F8" i="29"/>
  <c r="F7" i="29"/>
  <c r="F14" i="29" s="1"/>
  <c r="C25" i="29"/>
  <c r="D25" i="29"/>
  <c r="E25" i="29"/>
  <c r="F24" i="29"/>
  <c r="F23" i="29"/>
  <c r="F22" i="29"/>
  <c r="F21" i="29"/>
  <c r="F25" i="29" s="1"/>
  <c r="F20" i="29"/>
  <c r="F19" i="29"/>
  <c r="F18" i="29"/>
  <c r="F91" i="32" l="1"/>
  <c r="F110" i="32"/>
  <c r="E80" i="32"/>
  <c r="E91" i="32" s="1"/>
  <c r="D91" i="32"/>
  <c r="F15" i="28"/>
  <c r="F14" i="28"/>
  <c r="F13" i="28"/>
  <c r="F11" i="28"/>
  <c r="F10" i="28"/>
  <c r="F8" i="28"/>
  <c r="F7" i="28"/>
  <c r="D30" i="28"/>
  <c r="E30" i="28"/>
  <c r="F30" i="28"/>
  <c r="C30" i="28"/>
  <c r="F29" i="28"/>
  <c r="F28" i="28"/>
  <c r="F27" i="28"/>
  <c r="F26" i="28"/>
  <c r="F25" i="28"/>
  <c r="F24" i="28"/>
  <c r="F23" i="28"/>
  <c r="F22" i="28"/>
  <c r="F21" i="28"/>
  <c r="D179" i="68" l="1"/>
  <c r="D141" i="68"/>
  <c r="D117" i="68"/>
  <c r="D120" i="68" s="1"/>
  <c r="D94" i="68"/>
  <c r="D58" i="68"/>
  <c r="D161" i="68"/>
  <c r="D132" i="68"/>
  <c r="D108" i="68"/>
  <c r="D76" i="68"/>
  <c r="D48" i="68"/>
  <c r="C26" i="68"/>
  <c r="E26" i="68" s="1"/>
  <c r="E25" i="68"/>
  <c r="E23" i="68"/>
  <c r="C24" i="68"/>
  <c r="C28" i="68" s="1"/>
  <c r="D38" i="68"/>
  <c r="C38" i="68"/>
  <c r="E36" i="68"/>
  <c r="E35" i="68"/>
  <c r="E34" i="68"/>
  <c r="E33" i="68"/>
  <c r="E32" i="68"/>
  <c r="E38" i="68" s="1"/>
  <c r="F17" i="68"/>
  <c r="E9" i="68"/>
  <c r="F9" i="68"/>
  <c r="D24" i="68" l="1"/>
  <c r="E24" i="68" l="1"/>
  <c r="E28" i="68" s="1"/>
  <c r="D28" i="68"/>
  <c r="A39" i="80"/>
  <c r="A43" i="80"/>
  <c r="A42" i="80" l="1"/>
  <c r="A41" i="80"/>
  <c r="A40" i="80"/>
  <c r="A38" i="80"/>
  <c r="A37" i="80"/>
  <c r="A36" i="80"/>
  <c r="A35" i="80"/>
  <c r="A34" i="80"/>
  <c r="A33" i="80"/>
  <c r="A32" i="80"/>
  <c r="A31" i="80"/>
  <c r="A30" i="80"/>
  <c r="A29" i="80"/>
  <c r="A28" i="80"/>
  <c r="A27" i="80"/>
  <c r="A26" i="80"/>
  <c r="A25" i="80"/>
  <c r="A24" i="80"/>
  <c r="A23" i="80"/>
  <c r="A22" i="80"/>
  <c r="A21" i="80"/>
  <c r="A20" i="80"/>
  <c r="A19" i="80"/>
  <c r="A18" i="80"/>
  <c r="A17" i="80"/>
  <c r="A16" i="80"/>
  <c r="A15" i="80"/>
  <c r="A14" i="80"/>
  <c r="A13" i="80"/>
  <c r="A12" i="80"/>
  <c r="A11" i="80"/>
  <c r="A10" i="80"/>
  <c r="A9" i="80"/>
  <c r="A8" i="80"/>
  <c r="A7" i="80"/>
  <c r="A6" i="80"/>
  <c r="A5" i="80"/>
  <c r="A4" i="80"/>
  <c r="A3" i="80"/>
</calcChain>
</file>

<file path=xl/sharedStrings.xml><?xml version="1.0" encoding="utf-8"?>
<sst xmlns="http://schemas.openxmlformats.org/spreadsheetml/2006/main" count="2186" uniqueCount="985">
  <si>
    <t>Terrenos</t>
  </si>
  <si>
    <t>Impuestos</t>
  </si>
  <si>
    <t>Denominación</t>
  </si>
  <si>
    <t>Total</t>
  </si>
  <si>
    <t xml:space="preserve"> </t>
  </si>
  <si>
    <t>N°</t>
  </si>
  <si>
    <t>Rut</t>
  </si>
  <si>
    <t>Nombre</t>
  </si>
  <si>
    <t>Del año</t>
  </si>
  <si>
    <t>De años anteriores</t>
  </si>
  <si>
    <t>Subtotal</t>
  </si>
  <si>
    <t>TOTAL</t>
  </si>
  <si>
    <t>Nota 5. Cuentas por Cobrar con Contraprestación</t>
  </si>
  <si>
    <t>Más de un año</t>
  </si>
  <si>
    <t>Nota 6. Cuentas por Cobrar sin Contraprestación</t>
  </si>
  <si>
    <t>Inversiones a valor razonable con cambios en los resultados</t>
  </si>
  <si>
    <t>Inversiones mantenidas hasta el vencimiento</t>
  </si>
  <si>
    <t>Inversiones disponibles para la venta y otras inversiones</t>
  </si>
  <si>
    <t>Concepto</t>
  </si>
  <si>
    <t>Corto Plazo</t>
  </si>
  <si>
    <t>Largo Plazo</t>
  </si>
  <si>
    <t>Deterioro Acumulado de Cuentas por Cobrar</t>
  </si>
  <si>
    <t>Deterioro Acumulado de Inversiones Financieras</t>
  </si>
  <si>
    <t>Deterioro Acumulado de Préstamos Corto Plazo</t>
  </si>
  <si>
    <t xml:space="preserve">Nota 11. Existencias </t>
  </si>
  <si>
    <t>Clase de Existencia</t>
  </si>
  <si>
    <t xml:space="preserve">Acciones y Participaciones de Capital </t>
  </si>
  <si>
    <t xml:space="preserve">Inversiones a Largo Plazo </t>
  </si>
  <si>
    <t xml:space="preserve">Otros Activos Financieros </t>
  </si>
  <si>
    <t>Costo</t>
  </si>
  <si>
    <t>Edificaciones Institucionales</t>
  </si>
  <si>
    <t>Infraestructura Pública</t>
  </si>
  <si>
    <t>Bienes de Uso en Leasing</t>
  </si>
  <si>
    <t>Bienes Concesionados</t>
  </si>
  <si>
    <t>Otros Bienes de Uso</t>
  </si>
  <si>
    <t>Adiciones</t>
  </si>
  <si>
    <t>Retiros/bajas</t>
  </si>
  <si>
    <t>Ajustes</t>
  </si>
  <si>
    <t>Traspasos</t>
  </si>
  <si>
    <t>Depreciación del ejercicio</t>
  </si>
  <si>
    <t>Deterioro del ejercicio</t>
  </si>
  <si>
    <t>Cantidad</t>
  </si>
  <si>
    <t>Bienes entregados comodato</t>
  </si>
  <si>
    <t xml:space="preserve">Bienes totalmente depreciados o deteriorados en uso </t>
  </si>
  <si>
    <t>Bienes sujetos a compromisos de adquisición</t>
  </si>
  <si>
    <t>Clase de activo afectado por pérdida de deterioro de valor y reversiones</t>
  </si>
  <si>
    <t>Sucesos o Circunstancias que han llevado al reconocimiento o la reversión de la pérdida por deterioro</t>
  </si>
  <si>
    <t>Amortización Acumulada</t>
  </si>
  <si>
    <t>Deterioro Acumulado</t>
  </si>
  <si>
    <t>Valor Libro</t>
  </si>
  <si>
    <t>Valor Razonable</t>
  </si>
  <si>
    <t>Incrementos</t>
  </si>
  <si>
    <t>Amortización del ejercicio</t>
  </si>
  <si>
    <t>Depreciación Acumulada</t>
  </si>
  <si>
    <t>Edificaciones de Inversión</t>
  </si>
  <si>
    <t>Terrenos de Inversión</t>
  </si>
  <si>
    <t>RUT</t>
  </si>
  <si>
    <t>Asociada 1</t>
  </si>
  <si>
    <t>Asociada 2</t>
  </si>
  <si>
    <t>Asociada 3</t>
  </si>
  <si>
    <t>Activos</t>
  </si>
  <si>
    <t>Ingresos</t>
  </si>
  <si>
    <t>Acreedor</t>
  </si>
  <si>
    <t>Moneda de Origen</t>
  </si>
  <si>
    <t>Nota 20. Cuentas por Pagar con Contraprestación</t>
  </si>
  <si>
    <t>Nota 21. Cuentas por Pagar sin Contraprestación</t>
  </si>
  <si>
    <t>Incremento por nuevas provisiones</t>
  </si>
  <si>
    <t>Incremento de provisiones existentes</t>
  </si>
  <si>
    <t>Provisión utilizada</t>
  </si>
  <si>
    <t>Ajustes por cambio de estimaciones</t>
  </si>
  <si>
    <t>Otros incrementos (decrementos)</t>
  </si>
  <si>
    <t>Total cambios</t>
  </si>
  <si>
    <t>Costo de servicios pasados</t>
  </si>
  <si>
    <t>Variaciones a la tasa de cambio</t>
  </si>
  <si>
    <t>Beneficios pagados</t>
  </si>
  <si>
    <t>Liquidaciones</t>
  </si>
  <si>
    <t>Operación</t>
  </si>
  <si>
    <t>Valor Neto</t>
  </si>
  <si>
    <t>Valor Presente</t>
  </si>
  <si>
    <t>Subtítulo</t>
  </si>
  <si>
    <t>Diferencia</t>
  </si>
  <si>
    <t>Porcentaje Participación</t>
  </si>
  <si>
    <t>Controladora Inmediata</t>
  </si>
  <si>
    <t>Controladora Final</t>
  </si>
  <si>
    <t>Naturaleza de la relación</t>
  </si>
  <si>
    <t>Porcentaje de participación</t>
  </si>
  <si>
    <t>Directo</t>
  </si>
  <si>
    <t>Indirecto</t>
  </si>
  <si>
    <t>Detalle de la transacción</t>
  </si>
  <si>
    <t>Cuenta</t>
  </si>
  <si>
    <t>Ingresos de transferencias</t>
  </si>
  <si>
    <t>Multas</t>
  </si>
  <si>
    <t>              i.        En el caso de bienes con vida útil indefinida:</t>
  </si>
  <si>
    <t>Descripción</t>
  </si>
  <si>
    <t>e) Otra información relevante sobre los Bienes de Uso</t>
  </si>
  <si>
    <t>Depreciación
Acumulada</t>
  </si>
  <si>
    <t>Valor
Libro</t>
  </si>
  <si>
    <t>b) Indicar la siguiente información:</t>
  </si>
  <si>
    <t>b) Movimiento de Propiedades de Inversión.</t>
  </si>
  <si>
    <t>a) Deuda Pública Interna</t>
  </si>
  <si>
    <t>b) Deuda Pública Externa</t>
  </si>
  <si>
    <t>a) Indicar los saldos vigentes según el siguiente formato:</t>
  </si>
  <si>
    <t>b) Movimiento de las Provisiones</t>
  </si>
  <si>
    <t>Descripción de provisiones</t>
  </si>
  <si>
    <t>Monto reconocido como gasto</t>
  </si>
  <si>
    <t>Tipo de Ingreso</t>
  </si>
  <si>
    <t xml:space="preserve">a) Ingreso </t>
  </si>
  <si>
    <t>b) Gasto</t>
  </si>
  <si>
    <t>Presupuesto Actualizado</t>
  </si>
  <si>
    <t>a) Partes relacionadas</t>
  </si>
  <si>
    <t>Entidad</t>
  </si>
  <si>
    <t>              i.        Identificación del vínculo entre partes relacionadas:</t>
  </si>
  <si>
    <t>N° Cuenta</t>
  </si>
  <si>
    <t>Menor a un año</t>
  </si>
  <si>
    <t>Posterior a un año pero menor a cinco años</t>
  </si>
  <si>
    <t>Más de cinco años</t>
  </si>
  <si>
    <t>Pasivos por Concesión de Derechos</t>
  </si>
  <si>
    <t>Personal de Planta</t>
  </si>
  <si>
    <t>Personal de Contrata</t>
  </si>
  <si>
    <t>Personal a Honorarios</t>
  </si>
  <si>
    <t>Otros Gastos en Personal</t>
  </si>
  <si>
    <t>Entidad Controlada</t>
  </si>
  <si>
    <t>Plantas, Árboles y/o Bosques</t>
  </si>
  <si>
    <t>Animales Vivos</t>
  </si>
  <si>
    <t>Programas y Licencias Computacionales</t>
  </si>
  <si>
    <t>Sistemas de Información</t>
  </si>
  <si>
    <t>Páginas Web</t>
  </si>
  <si>
    <t>Patentes y Derechos de Autor</t>
  </si>
  <si>
    <t>a) Provisiones por Beneficios a los Empleados</t>
  </si>
  <si>
    <t>d) Planes de Beneficios Definidos</t>
  </si>
  <si>
    <t>              i.        Movimiento de los beneficios</t>
  </si>
  <si>
    <t>Nota 27. Activos y Pasivos Contingentes</t>
  </si>
  <si>
    <t>Valor de compensaciones recibidas de terceros</t>
  </si>
  <si>
    <t>Leasing o Leaseback</t>
  </si>
  <si>
    <t>Activos Intangibles con restricciones de titularidad</t>
  </si>
  <si>
    <t>Activos Intangibles dejados en garantías</t>
  </si>
  <si>
    <t>Activos sujetos a compromisos de adquisición</t>
  </si>
  <si>
    <t>c) Resultados de las Propiedades de Inversión</t>
  </si>
  <si>
    <t>Ingresos por arriendos</t>
  </si>
  <si>
    <t>Obligaciones contractuales</t>
  </si>
  <si>
    <t>Reversión de provisiones</t>
  </si>
  <si>
    <t>Clases de Activos Contingentes</t>
  </si>
  <si>
    <t>Clases de Pasivos Contingentes</t>
  </si>
  <si>
    <t>Naturaleza de los Activos Contingentes</t>
  </si>
  <si>
    <t>Naturaleza de los errores del periodo</t>
  </si>
  <si>
    <t>Nota 7. Inversiones Financieras</t>
  </si>
  <si>
    <t>              i.        Indicar los saldos vigentes según el siguiente formato</t>
  </si>
  <si>
    <t>              ii.        Deudores por Transferencias Reintegrables</t>
  </si>
  <si>
    <t>Descripción de los diferentes planes</t>
  </si>
  <si>
    <t>b) Gastos en personal</t>
  </si>
  <si>
    <t>Nombre proyecto</t>
  </si>
  <si>
    <t>Adquiridos separadamente</t>
  </si>
  <si>
    <t>Nota 1. Naturaleza de la Operación</t>
  </si>
  <si>
    <t>Generados Internamente</t>
  </si>
  <si>
    <t>Detalle de los cambios efectuados</t>
  </si>
  <si>
    <t>Acuerdo o clases de acuerdos</t>
  </si>
  <si>
    <t>Retiros / bajas</t>
  </si>
  <si>
    <t>Identificación de contrato</t>
  </si>
  <si>
    <t>Remuneración total de familiares próximos del personal clave que trabajen en la misma entidad</t>
  </si>
  <si>
    <t>N° Folio</t>
  </si>
  <si>
    <t>Detalle del ajuste</t>
  </si>
  <si>
    <t>d) Otra información relevante sobre los Activos Intangibles</t>
  </si>
  <si>
    <t>Arrendatario</t>
  </si>
  <si>
    <t>c) Resultados obtenidos de un producto agrícola del período</t>
  </si>
  <si>
    <t>d) Activos medidos según modelo de costo</t>
  </si>
  <si>
    <t>c) Otros Bienes de Uso</t>
  </si>
  <si>
    <t xml:space="preserve">d) Movimiento de los Bienes de Uso </t>
  </si>
  <si>
    <t>Nota 19. Deuda Pública</t>
  </si>
  <si>
    <t>Prestación de servicios</t>
  </si>
  <si>
    <t>Venta de bienes</t>
  </si>
  <si>
    <t>Información de detalle</t>
  </si>
  <si>
    <t>Nota 8. Préstamos</t>
  </si>
  <si>
    <t>              ii.        En el caso de pérdidas o deterioros materiales reconocidos o revertidos durante el período:</t>
  </si>
  <si>
    <t>Nuevos prestamos concedidos</t>
  </si>
  <si>
    <t>Ajustes al valor razonable</t>
  </si>
  <si>
    <t>Préstamos reembolsados</t>
  </si>
  <si>
    <t>Pérdidas por deterioro</t>
  </si>
  <si>
    <t xml:space="preserve">Otros ajustes     </t>
  </si>
  <si>
    <t>Cuentas de ingresos o gastos patrimoniales afectadas</t>
  </si>
  <si>
    <t>Pasivo Financiero</t>
  </si>
  <si>
    <t>Acuerdo significativo o clases de acuerdos</t>
  </si>
  <si>
    <t>Activo o activos asociados</t>
  </si>
  <si>
    <t>Por el uso de activos por parte de terceros</t>
  </si>
  <si>
    <t>Nota 12. Bienes de Uso</t>
  </si>
  <si>
    <t>Nota 13. Costo de Estudios y Programas</t>
  </si>
  <si>
    <t>Nota 16. Agricultura</t>
  </si>
  <si>
    <t>Nota 22. Provisiones</t>
  </si>
  <si>
    <t>Nota 23. Beneficios a los Empleados</t>
  </si>
  <si>
    <t>Nota 24. Arrendamientos</t>
  </si>
  <si>
    <t>Nota 25. Concesiones</t>
  </si>
  <si>
    <t xml:space="preserve">Nota 26. Otros Pasivos </t>
  </si>
  <si>
    <t xml:space="preserve">Nota 28. Ingresos de Transacciones con Contraprestación </t>
  </si>
  <si>
    <t xml:space="preserve">Nota 29. Transferencias, Impuestos y Multas </t>
  </si>
  <si>
    <t xml:space="preserve">Nota 30. Efectos de las Variaciones en los Tipos de Cambio de la Moneda Extranjera </t>
  </si>
  <si>
    <t>Nota 31. Errores</t>
  </si>
  <si>
    <t>Nota 32. Información Financiera por Segmentos</t>
  </si>
  <si>
    <t>Nota 33. Información a Revelar sobre Partes Relacionadas</t>
  </si>
  <si>
    <t>Incrementos en el valor libro producto de la aplicación de la tasa de interés efectiva</t>
  </si>
  <si>
    <t>Nota 14. Activos Intangibles</t>
  </si>
  <si>
    <t>Nota 15. Propiedades de Inversión</t>
  </si>
  <si>
    <t>Nota 10. Deterioro Acumulado de Bienes Financieros</t>
  </si>
  <si>
    <t>Código BIP</t>
  </si>
  <si>
    <t>c) Información adicional</t>
  </si>
  <si>
    <t>2.2. Anticipos de Fondos</t>
  </si>
  <si>
    <t>2.3. Cuentas por Cobrar con Contraprestación</t>
  </si>
  <si>
    <t>2.4. Cuentas por Cobrar sin Contraprestación</t>
  </si>
  <si>
    <t>2.5. Inversiones Financieras</t>
  </si>
  <si>
    <t>2.6. Préstamos, Deudores Varios y Deterioro Acumulado</t>
  </si>
  <si>
    <t>2.7. Existencias</t>
  </si>
  <si>
    <t>2.8. Bienes de Uso</t>
  </si>
  <si>
    <t>2.9. Activos Intangibles</t>
  </si>
  <si>
    <t>2.10. Propiedades de Inversión</t>
  </si>
  <si>
    <t>2.11. Agricultura</t>
  </si>
  <si>
    <t>2.12. Detrimento</t>
  </si>
  <si>
    <t>2.13. Depósitos de Terceros</t>
  </si>
  <si>
    <t>2.14. Deuda Pública Interna y Externa</t>
  </si>
  <si>
    <t>2.17. Provisiones</t>
  </si>
  <si>
    <t>2.19. Arrendamientos</t>
  </si>
  <si>
    <t>2.20. Concesiones</t>
  </si>
  <si>
    <t>2.21. Activos Contingentes y Pasivos Contingentes</t>
  </si>
  <si>
    <t>2.22. Ingresos de Transacciones con Contraprestación</t>
  </si>
  <si>
    <t>2.15.Cuentas por Pagar con Contraprestación - Acreedores Presupuestarios y Otras Cuentas por Pagar</t>
  </si>
  <si>
    <t>2.16. Cuentas por Pagar sin Contraprestación - Acreedores Presupuestarios y Otras cuentas por Pagar</t>
  </si>
  <si>
    <t>2.23. Transferencias, Impuestos y Multas</t>
  </si>
  <si>
    <t>2.27. Inversiones Asociadas y Negocios Conjuntos</t>
  </si>
  <si>
    <t>2.25. Errores</t>
  </si>
  <si>
    <t>2.28. Ingresos y Gastos Presupuestarios</t>
  </si>
  <si>
    <t>2.29. Ingresos y Gastos Patrimoniales</t>
  </si>
  <si>
    <t>2.30. Patrimonio Neto</t>
  </si>
  <si>
    <t>a) Cambios en Políticas Contables</t>
  </si>
  <si>
    <t>31-12-2019, en M$ (miles de pesos)</t>
  </si>
  <si>
    <t>b) Información adicional</t>
  </si>
  <si>
    <t>Saldo al inicio del periodo</t>
  </si>
  <si>
    <t>Saldo neto al final del periodo</t>
  </si>
  <si>
    <t>d) Información adicional</t>
  </si>
  <si>
    <t>Nota 9. Deudores Varios</t>
  </si>
  <si>
    <t>a) Deudores Varios Corrientes</t>
  </si>
  <si>
    <t>Introducir la información en este espacio</t>
  </si>
  <si>
    <t>Indicios de deterioro y metodología aplicada</t>
  </si>
  <si>
    <t>f) Deterioro de Bienes de Uso</t>
  </si>
  <si>
    <t>Nombre Cuenta</t>
  </si>
  <si>
    <t>Total Deterioro Acumulado</t>
  </si>
  <si>
    <t>Total Depreciación Acumulada</t>
  </si>
  <si>
    <t>Total Amortización Acumulada</t>
  </si>
  <si>
    <t>e) Obligaciones Contractuales</t>
  </si>
  <si>
    <t>d) Deterioro de Propiedades de Inversión</t>
  </si>
  <si>
    <t>e) Información adicional</t>
  </si>
  <si>
    <t>Provisión por Impuesto a la Renta</t>
  </si>
  <si>
    <t>Provisiones por Juicios</t>
  </si>
  <si>
    <t>Provisión por Desmantelamiento y/o Rehabilitación</t>
  </si>
  <si>
    <t>Otras Provisiones</t>
  </si>
  <si>
    <t>Provisiones por Desahucio</t>
  </si>
  <si>
    <t>Provisión por Incentivo al Retiro</t>
  </si>
  <si>
    <t>Provisión por Retiro Anticipado</t>
  </si>
  <si>
    <t>Otras Provisiones por Beneficios a los Empleados</t>
  </si>
  <si>
    <t>Saldo al final del periodo</t>
  </si>
  <si>
    <t>Costo por intereses</t>
  </si>
  <si>
    <t>Costo de servicios del periodo</t>
  </si>
  <si>
    <t>Aportaciones efectuadas por participantes</t>
  </si>
  <si>
    <t>Disminuciones</t>
  </si>
  <si>
    <t>              ii.        Estado de financiamiento de beneficios</t>
  </si>
  <si>
    <t>Planes sin financiar</t>
  </si>
  <si>
    <t>Planes total o parcialmente financiados</t>
  </si>
  <si>
    <t>              iii.        Beneficios al personal reconocidos en el Estado de Resultados</t>
  </si>
  <si>
    <t>Costo de los servicios</t>
  </si>
  <si>
    <t>Rendimiento esperado para los activos del plan</t>
  </si>
  <si>
    <t>Rendimiento esperado de cualquier derecho de reembolso reconocido como un activo</t>
  </si>
  <si>
    <t>Ganancias y pérdidas actuariales</t>
  </si>
  <si>
    <t>Costo de los servicios pasados</t>
  </si>
  <si>
    <t>Efecto de disminución o liquidación</t>
  </si>
  <si>
    <t>a) Detallar la siguiente información</t>
  </si>
  <si>
    <t>b) Cobros anticipados</t>
  </si>
  <si>
    <t>Tipo 1</t>
  </si>
  <si>
    <t>Tipo 2</t>
  </si>
  <si>
    <t>b) Transacciones sin condiciones de mercado</t>
  </si>
  <si>
    <t>Préstamos otorgados al personal clave</t>
  </si>
  <si>
    <t>Nota 34. Inversiones en Asociadas y Negocios Conjuntos</t>
  </si>
  <si>
    <t>Empresa</t>
  </si>
  <si>
    <t>Dividendos y retiros</t>
  </si>
  <si>
    <t>Participación en Resultados</t>
  </si>
  <si>
    <t>%</t>
  </si>
  <si>
    <t>Utilidad</t>
  </si>
  <si>
    <t>Pérdida</t>
  </si>
  <si>
    <t>Participación %</t>
  </si>
  <si>
    <t>b) Información financiera resumida de asociadas</t>
  </si>
  <si>
    <t xml:space="preserve">Identificación de asociadas </t>
  </si>
  <si>
    <t>Corriente</t>
  </si>
  <si>
    <t>No Corriente</t>
  </si>
  <si>
    <t>Total de Activos de Asociadas</t>
  </si>
  <si>
    <t>Pasivos y Patrimonio</t>
  </si>
  <si>
    <t>Patrimonio</t>
  </si>
  <si>
    <t>Total Pasivos y Patrimonio de Asociadas</t>
  </si>
  <si>
    <t>Resultados</t>
  </si>
  <si>
    <t>Gastos</t>
  </si>
  <si>
    <t>Total Resultado</t>
  </si>
  <si>
    <t>Pasivo Contingente</t>
  </si>
  <si>
    <t>Clasificación</t>
  </si>
  <si>
    <t>Asociada</t>
  </si>
  <si>
    <t>Proporcional</t>
  </si>
  <si>
    <t>Nota 35. Estados financieros consolidados y separados</t>
  </si>
  <si>
    <t>Nota 36. Diferencias entre el Presupuesto Actualizado y Devengado</t>
  </si>
  <si>
    <t>Nota</t>
  </si>
  <si>
    <t>2.1. Período Contable - Bases de Preparación</t>
  </si>
  <si>
    <t>2.18. Beneficios a los Empleados</t>
  </si>
  <si>
    <t>c) Planes de Aportaciones Definidas</t>
  </si>
  <si>
    <t>Combinaciones de entidades</t>
  </si>
  <si>
    <t>Reembolsos</t>
  </si>
  <si>
    <t>Cuenta Nivel 2 (código + denominación)</t>
  </si>
  <si>
    <t>a) Deterioro de Bienes Financieros Corrientes</t>
  </si>
  <si>
    <t>b) Deterioro de Bienes Financieros No Corrientes</t>
  </si>
  <si>
    <t>Deterioro Acumulado año anterior</t>
  </si>
  <si>
    <t>Bienes sujetos a restricciones de titularidad</t>
  </si>
  <si>
    <t>            iii.        En el caso de pérdidas o deterioros no materiales reconocidos o revertidos durante el período</t>
  </si>
  <si>
    <t>Otros Activos Intangibles</t>
  </si>
  <si>
    <t>Amortización Acumulada año anterior</t>
  </si>
  <si>
    <t>Gastos de operación que generaron ingresos</t>
  </si>
  <si>
    <t>Activo Biológico o Producto Biológico</t>
  </si>
  <si>
    <t>Tasa Anual</t>
  </si>
  <si>
    <t>Rendimiento esperado para activos del plan</t>
  </si>
  <si>
    <t>Variaciónes a la tasa de cambio</t>
  </si>
  <si>
    <t>Aportes efectuados por el empleador</t>
  </si>
  <si>
    <t>Aportes efectuados por los participantes</t>
  </si>
  <si>
    <t>Beneficios Pagados</t>
  </si>
  <si>
    <t>Partida que la Incluye en Estado de Resultados</t>
  </si>
  <si>
    <t>Ejecución Devengada</t>
  </si>
  <si>
    <t>31-12-2020, en M$ (miles de pesos)</t>
  </si>
  <si>
    <t>Patrimonio Institucional 
Cuenta 31101</t>
  </si>
  <si>
    <t xml:space="preserve"> Resultados Acumulados
Cuenta 31102</t>
  </si>
  <si>
    <t>Resultado del Ejercicio 
Cuenta 31103</t>
  </si>
  <si>
    <t>a) Indicar los ajustes por corrección de errores de periodos anteriores (movimientos de tipo apertura), según el siguiente formato:</t>
  </si>
  <si>
    <t xml:space="preserve">c) Pasivos Condonados </t>
  </si>
  <si>
    <t xml:space="preserve">Ingresos producidos por permuta </t>
  </si>
  <si>
    <t xml:space="preserve">Cuenta </t>
  </si>
  <si>
    <t>Cuentas por Pagar – Prestaciones de Seguridad Social</t>
  </si>
  <si>
    <t>Cuentas por Pagar – Transferencias Corrientes</t>
  </si>
  <si>
    <t>Cuentas por Pagar – Integros al Fisco</t>
  </si>
  <si>
    <t>Cuentas por Pagar – Otros Gastos Corrientes</t>
  </si>
  <si>
    <t>Cuentas por Pagar – Aporte Fiscal Libre</t>
  </si>
  <si>
    <t>Cuentas por Pagar – Aporte Fiscal para el
Servicio de la Deuda</t>
  </si>
  <si>
    <t>Cuentas por Pagar – Adquisición de Activos No
 Financieros</t>
  </si>
  <si>
    <t>Cuentas por Pagar – Transferencias de Capital</t>
  </si>
  <si>
    <t>Hasta 30 días</t>
  </si>
  <si>
    <t>De 31 días a un año</t>
  </si>
  <si>
    <t>Otras Cuentas por Pagar de Gastos Previsionales</t>
  </si>
  <si>
    <t>Cuentas por Pagar – Gastos en Personal</t>
  </si>
  <si>
    <t>Cuentas por Pagar – Adquisición de Activos
Financieros</t>
  </si>
  <si>
    <t xml:space="preserve">Cuentas por Pagar – Iniciativas de Inversión </t>
  </si>
  <si>
    <t>Cuentas por Pagar – Préstamos</t>
  </si>
  <si>
    <t>Cuentas por Pagar – Servicio de la Deuda</t>
  </si>
  <si>
    <t>Cuentas por Pagar de Gastos Presupuestarios</t>
  </si>
  <si>
    <t>Cuentas por Pagar – Bienes y Servicios de Consumo</t>
  </si>
  <si>
    <t xml:space="preserve">Nombre </t>
  </si>
  <si>
    <t>Anticipos de Clientes</t>
  </si>
  <si>
    <t>Garantías Recibidas</t>
  </si>
  <si>
    <t>Administración de Fondos</t>
  </si>
  <si>
    <t>Depósitos Previsionales</t>
  </si>
  <si>
    <t>Recaudación del Sistema Financiero Pendientes de Aplicación</t>
  </si>
  <si>
    <t>Otras Obligaciones Financieras</t>
  </si>
  <si>
    <t>Recaudación de Terceros Pendientes de Aplicación</t>
  </si>
  <si>
    <t>Acreedores por Ingresos Percibidos en Exceso</t>
  </si>
  <si>
    <t>Obligaciones con el Fondo Común Municipal</t>
  </si>
  <si>
    <t>Aplicación de Fondos en Administración</t>
  </si>
  <si>
    <t>Fluctuación de Cambios – Acreedor</t>
  </si>
  <si>
    <t xml:space="preserve">Nombre Cuenta </t>
  </si>
  <si>
    <t xml:space="preserve">Depreciación </t>
  </si>
  <si>
    <t xml:space="preserve">Deterioro </t>
  </si>
  <si>
    <t>Páginas WEB</t>
  </si>
  <si>
    <t>Otros Bienes Intangibles</t>
  </si>
  <si>
    <t xml:space="preserve">Total </t>
  </si>
  <si>
    <t xml:space="preserve">a) Costo de Estudios Básicos </t>
  </si>
  <si>
    <t xml:space="preserve">Subtotal </t>
  </si>
  <si>
    <t xml:space="preserve">TOTAL </t>
  </si>
  <si>
    <t>intereses Devengados y no Percibidos por Inversiones Financieras</t>
  </si>
  <si>
    <t>Inversiones Temporales</t>
  </si>
  <si>
    <t>Inversiones a Corto Plazo</t>
  </si>
  <si>
    <t>Fondo de Estabilización Económica y Social</t>
  </si>
  <si>
    <t>Fondo de Reserva de Pensiones</t>
  </si>
  <si>
    <t xml:space="preserve">Fondo para la Educación </t>
  </si>
  <si>
    <t xml:space="preserve">Fondo de Apoyo Regional </t>
  </si>
  <si>
    <t>Fondo para Diagnósticos y Tratamientos de Alto Costo</t>
  </si>
  <si>
    <t>Deudores por Gastos Pagados en Exceso</t>
  </si>
  <si>
    <t>Otros Deudores Financieros</t>
  </si>
  <si>
    <t>Deudores</t>
  </si>
  <si>
    <t xml:space="preserve">Pagos Provisionales Mensuales </t>
  </si>
  <si>
    <t xml:space="preserve">Deudores de Dudosa Recuperación </t>
  </si>
  <si>
    <t>Deudores en Cobranza Judicial</t>
  </si>
  <si>
    <t>Cuentas por Cobrar – Impuestos</t>
  </si>
  <si>
    <t>Cuentas por Cobrar – Imposiciones Previsionales</t>
  </si>
  <si>
    <t>Cuentas por Cobrar – Transferencias Corrientes</t>
  </si>
  <si>
    <t>Cuentas por Cobrar – Otros Ingresos Corrientes</t>
  </si>
  <si>
    <t>Cuentas por Cobrar – Transferencias para Gastos de Capital</t>
  </si>
  <si>
    <t>Otras Cuentas por Cobrar de Ingresos Previsionales</t>
  </si>
  <si>
    <t>Cuentas por Cobrar – Aporte Fiscal</t>
  </si>
  <si>
    <t>Tarjetas de Crédito</t>
  </si>
  <si>
    <t>Cuentas por Cobrar – Rentas de la Propiedad</t>
  </si>
  <si>
    <t>Cuentas por Cobrar – Ingresos de Operación</t>
  </si>
  <si>
    <t>Cuentas por Cobrar – Venta de Activos No Financieros</t>
  </si>
  <si>
    <t>Cuentas por Cobrar – Venta de Activos Financieros</t>
  </si>
  <si>
    <t>Cuentas por Cobrar – Endeudamiento</t>
  </si>
  <si>
    <t>Cuentas por Cobrar – Recuperación de Préstamos</t>
  </si>
  <si>
    <t>Deudores por Ventas Ley N° 18.868</t>
  </si>
  <si>
    <t>Cuentas por Cobrar de Ingresos Presupuestarios</t>
  </si>
  <si>
    <t xml:space="preserve">Nota 4. Recursos Disponibles </t>
  </si>
  <si>
    <t xml:space="preserve">Anticipos a Proveedores </t>
  </si>
  <si>
    <t xml:space="preserve">Garantías Otorgadas </t>
  </si>
  <si>
    <t xml:space="preserve">Anticipos Previsionales </t>
  </si>
  <si>
    <t>,</t>
  </si>
  <si>
    <t xml:space="preserve">Resto de deudores </t>
  </si>
  <si>
    <t>b) Costo de Programas</t>
  </si>
  <si>
    <t xml:space="preserve">Valor libro </t>
  </si>
  <si>
    <t xml:space="preserve">Resto acreedores </t>
  </si>
  <si>
    <t>Documentos Caducados</t>
  </si>
  <si>
    <t>Acreedores</t>
  </si>
  <si>
    <t>Fondos de Terceros</t>
  </si>
  <si>
    <t>IVA – Débito Fiscal</t>
  </si>
  <si>
    <t>Acreedores por Transferencias Reintegrables</t>
  </si>
  <si>
    <t>Pasivos por Administración Transitoria de Fondos Previsionales.</t>
  </si>
  <si>
    <t>Convenios Especiales</t>
  </si>
  <si>
    <t>Facturas por Recibir CENABAST</t>
  </si>
  <si>
    <t>Arriendo de Inmuebles</t>
  </si>
  <si>
    <t>Acreedores por Pagos Provisionales Mensuales</t>
  </si>
  <si>
    <t>Acreedores por Impuesto al Valor Agregado</t>
  </si>
  <si>
    <t>Acreedores por Pagos a Cuenta de Futuras Utilidades</t>
  </si>
  <si>
    <t>Convenio de las Municipalidades por Deuda FCM</t>
  </si>
  <si>
    <t>a) Variaciones del periodo en M$ (miles de pesos)</t>
  </si>
  <si>
    <t xml:space="preserve">Caja  </t>
  </si>
  <si>
    <t xml:space="preserve">Banco Estado </t>
  </si>
  <si>
    <t xml:space="preserve">c) Anticipos de Fondos </t>
  </si>
  <si>
    <t>Anticipos a Rendir Cuenta</t>
  </si>
  <si>
    <t>a) Indicar los saldos vigentes y antigüedad de cada cuenta nivel 1 según el siguiente formato:</t>
  </si>
  <si>
    <t>Hasta 90 días</t>
  </si>
  <si>
    <t>De 91 días a un año</t>
  </si>
  <si>
    <t xml:space="preserve">a) Activos Corrientes </t>
  </si>
  <si>
    <t xml:space="preserve">b) Activos No Corrientes </t>
  </si>
  <si>
    <t xml:space="preserve">N° Cuenta </t>
  </si>
  <si>
    <t>Documento por Cobrar</t>
  </si>
  <si>
    <t>IVA-Crédito Fiscal</t>
  </si>
  <si>
    <t xml:space="preserve">TOTALES </t>
  </si>
  <si>
    <t xml:space="preserve">Del Año </t>
  </si>
  <si>
    <t xml:space="preserve">Resto de Deudores </t>
  </si>
  <si>
    <t xml:space="preserve">                iii.         	Deudores, Documentos por Cobrar, Documentos Protestados, Otros Deudores Financieros y Deudores pagados en Exceso.</t>
  </si>
  <si>
    <t xml:space="preserve">b) Deudores Varios No Corrientes </t>
  </si>
  <si>
    <t>Compensación de Acreedores
 CENABAST</t>
  </si>
  <si>
    <t xml:space="preserve">              Cuenta Nivel 1 (código + denominación)</t>
  </si>
  <si>
    <t xml:space="preserve"> Deterioro Acumulado de Otros Bienes Financieros</t>
  </si>
  <si>
    <t xml:space="preserve">Deterioro Acumulado de Deudores de Incierta Recuperación </t>
  </si>
  <si>
    <t>Existencias de Alimentos y Bebidas (13101)</t>
  </si>
  <si>
    <t>Existencias de Textiles, Vestuario y Calzado (13102)</t>
  </si>
  <si>
    <t>Existencias de Combustibles y Lubricantes (13103)</t>
  </si>
  <si>
    <t>Existencias de Materiales de Uso o Consumo (13104)</t>
  </si>
  <si>
    <t>Existencias de Bienes de Cambio para Terceros (13107)</t>
  </si>
  <si>
    <t>Existencias Importadas en Tránsito (13201)</t>
  </si>
  <si>
    <t>Existencias Nacionales en Tránsito (13202)</t>
  </si>
  <si>
    <t>Productos en Proceso (133)</t>
  </si>
  <si>
    <t>Deterioro de Existencias (134)</t>
  </si>
  <si>
    <t>Bienes de Uso por Incorporar (145)</t>
  </si>
  <si>
    <t>              ii.        Proyectos</t>
  </si>
  <si>
    <t xml:space="preserve">Resto </t>
  </si>
  <si>
    <t xml:space="preserve">   iii.        Bienes de Uso por Incorporar</t>
  </si>
  <si>
    <t xml:space="preserve">Nombre de Cuenta </t>
  </si>
  <si>
    <t>Resto</t>
  </si>
  <si>
    <t>Vehículos (14105)</t>
  </si>
  <si>
    <t>Herramientas (14107)</t>
  </si>
  <si>
    <t>Muebles y Enseres (14106)</t>
  </si>
  <si>
    <t>Bienes adquiridos para otras entidades (18102)</t>
  </si>
  <si>
    <t>Retiros/Bajas</t>
  </si>
  <si>
    <t>Depreciacion Acumulada año Anterior</t>
  </si>
  <si>
    <t>Depreciación del Ejercicio</t>
  </si>
  <si>
    <t>Deterioro Acumulado año Anterior</t>
  </si>
  <si>
    <t>Deterioro del Ejercicio</t>
  </si>
  <si>
    <t>Depreciación Acumulada año Anterior</t>
  </si>
  <si>
    <t xml:space="preserve"> Cantidad </t>
  </si>
  <si>
    <t xml:space="preserve">Valor Libro </t>
  </si>
  <si>
    <t xml:space="preserve">Bien de Uso </t>
  </si>
  <si>
    <t>Entidad receptora del 
comodato</t>
  </si>
  <si>
    <t>              i.        Información General:</t>
  </si>
  <si>
    <t xml:space="preserve">1610199 Costos Acumulados de Estudios Básicos </t>
  </si>
  <si>
    <t xml:space="preserve">1619901 Aplicación a Gastos de Estudios Básicos </t>
  </si>
  <si>
    <t xml:space="preserve">Nombre del Estudio </t>
  </si>
  <si>
    <t xml:space="preserve">1610399 Costos Acumulados de Programas de Inversión </t>
  </si>
  <si>
    <t xml:space="preserve">1619903 Aplicación a Gastos de Programas de 
Inversión </t>
  </si>
  <si>
    <t>a) Indicar saldo vigente según el siguiente formato:</t>
  </si>
  <si>
    <t>N° de Cuenta</t>
  </si>
  <si>
    <t xml:space="preserve">Período restante de amortización </t>
  </si>
  <si>
    <t xml:space="preserve"> Cantidad</t>
  </si>
  <si>
    <t>a) Indicar saldo vigente:</t>
  </si>
  <si>
    <t xml:space="preserve">Monto </t>
  </si>
  <si>
    <t>Monto</t>
  </si>
  <si>
    <t xml:space="preserve">Gastos de operación de Propiedades de Inversión que no generaron ingresos </t>
  </si>
  <si>
    <t xml:space="preserve">a) Detallar los saldos de acuerdo con el siguiente formato </t>
  </si>
  <si>
    <t>La entidad deberá proporcionar la información relativa a los activos biológicos y productos agrícola.</t>
  </si>
  <si>
    <t xml:space="preserve">Detrimentos de Recursos Disponibles </t>
  </si>
  <si>
    <t>Deudores Ditrimentos Patrimonial 
Fondos</t>
  </si>
  <si>
    <t>Detrimentos de Bienes</t>
  </si>
  <si>
    <t>Resto deudores</t>
  </si>
  <si>
    <t>a) Detalle de cuentas en el siguente formato:</t>
  </si>
  <si>
    <t>b) Detalle los acreedores en el siguiente formato:</t>
  </si>
  <si>
    <t>Resto de Acreedores</t>
  </si>
  <si>
    <t>Intereses Devengados y no Pagados por Créditos en Administración (23111)</t>
  </si>
  <si>
    <t>Intereses Devengados y no Pagados por Deuda Interna (23112)</t>
  </si>
  <si>
    <t>Intereses Devengados y no Pagados por Deuda Externa (23208)</t>
  </si>
  <si>
    <t xml:space="preserve">a) Indicar los saldos en el siguiente formato: </t>
  </si>
  <si>
    <t>b) Información Adicional</t>
  </si>
  <si>
    <t>a) Indicar los saldos en el siguiente formato:</t>
  </si>
  <si>
    <t>Provisión por Impuesto a la Renta (22404)</t>
  </si>
  <si>
    <t>Provisiones por Juicios (22405 y 22408)</t>
  </si>
  <si>
    <t>Provisión por Desmantelamiento y/o Rehabilitación (22406 y 22409)</t>
  </si>
  <si>
    <t>Otras Provisiones (22407 y 22410)</t>
  </si>
  <si>
    <t>Acreedores por Leasing a Corto Plazo</t>
  </si>
  <si>
    <t>Acreedores por Leasing – Intereses</t>
  </si>
  <si>
    <t>Intereses Diferidos por Leasing a Corto Plazo</t>
  </si>
  <si>
    <t>Acreedores por Leasing a Largo Plazo</t>
  </si>
  <si>
    <t>Intereses Diferidos por Leasing a Largo Plazo</t>
  </si>
  <si>
    <t>c) Arrendadores deberán revelar lo siguiente</t>
  </si>
  <si>
    <t>d) Identificación general de los contratos</t>
  </si>
  <si>
    <t>Monto Contrato
En M$ (miles de pesos)</t>
  </si>
  <si>
    <t>a) Detallar los saldos en el siguiente formato:</t>
  </si>
  <si>
    <t>Obligaciones de Pago Diferido por 
Concesiones a Corto Plazo</t>
  </si>
  <si>
    <t>Gastos Diferidos por Concesiones a 
Corto Plazo</t>
  </si>
  <si>
    <t>Pasivos por Concesión de Derechos
 a Corto Plazo</t>
  </si>
  <si>
    <t>Obligaciones de Pago Diferido por
 Concesiones a Largo Plazo</t>
  </si>
  <si>
    <t>Gastos Diferidos por Concesiones a 
Largo Plazo</t>
  </si>
  <si>
    <t>Pasivos por Concesión de Derechos
 a Largo Plazo</t>
  </si>
  <si>
    <t xml:space="preserve">d) Cambios en acuerdo durante el periodo </t>
  </si>
  <si>
    <t>b) Acreedores por Transferencias Reintegrables</t>
  </si>
  <si>
    <t xml:space="preserve">Saldo de años anteriores </t>
  </si>
  <si>
    <t>Acreedores por Transferencias Corrientes de Otras Entidades Públicas</t>
  </si>
  <si>
    <t>Acreedores por Transferencias de Capital de Otras Entidades Públicas</t>
  </si>
  <si>
    <t>Acreedores por Transferencias Corrientes del Gobierno Central</t>
  </si>
  <si>
    <t>Acreedores por Transferencias de Capital del Gobierno Central</t>
  </si>
  <si>
    <t xml:space="preserve">Resto de Acreedores </t>
  </si>
  <si>
    <t>N° de Cuenta Contable a Nivel 1</t>
  </si>
  <si>
    <t>Nombre de Cuenta</t>
  </si>
  <si>
    <t xml:space="preserve">Banco del sistema Financiero </t>
  </si>
  <si>
    <t xml:space="preserve">De periodos Anteriores </t>
  </si>
  <si>
    <t xml:space="preserve"> Del año </t>
  </si>
  <si>
    <t xml:space="preserve">De periodos anteriores </t>
  </si>
  <si>
    <t xml:space="preserve">Resto deudores </t>
  </si>
  <si>
    <t>a) Indicar saldo vigente y antigüedad de cada cuenta nivel 1 según el siguiente formato:</t>
  </si>
  <si>
    <t>Intereses Devengados y no Percibidos por Inversiones Financieras</t>
  </si>
  <si>
    <t>a) Saldos vigentes para el corto y largo plazo</t>
  </si>
  <si>
    <t>b) Movimiento de préstamos</t>
  </si>
  <si>
    <t xml:space="preserve">Del año </t>
  </si>
  <si>
    <t xml:space="preserve"> De años anteriores </t>
  </si>
  <si>
    <t xml:space="preserve"> De años Anteriores </t>
  </si>
  <si>
    <t>De Años anteriores</t>
  </si>
  <si>
    <t xml:space="preserve">Descripción de los deudores </t>
  </si>
  <si>
    <t xml:space="preserve">               ii. Deudores de Incierta recuperación </t>
  </si>
  <si>
    <t xml:space="preserve">c) Información adicional </t>
  </si>
  <si>
    <t>a) Saldos vigentes por clases de existencias</t>
  </si>
  <si>
    <t>b) Otra información de las existencias</t>
  </si>
  <si>
    <t>Existencias a valor razonable menos costo de venta</t>
  </si>
  <si>
    <t>Existencias al costo de reposición</t>
  </si>
  <si>
    <t>Existencias reconocidas como gasto durante el ejercicio</t>
  </si>
  <si>
    <t>Disminuciones en el valor de las existencias</t>
  </si>
  <si>
    <t>Rebajas de valor de existencias reconocidas como gasto</t>
  </si>
  <si>
    <t>Reversiones a las rebajas de valor de las existencias</t>
  </si>
  <si>
    <t>Descripción del bien</t>
  </si>
  <si>
    <t>Bienes temporalmente ociosos</t>
  </si>
  <si>
    <t>g) Información adicional</t>
  </si>
  <si>
    <t>f) Información adicional</t>
  </si>
  <si>
    <t>b) Identificación de los activos y su información</t>
  </si>
  <si>
    <t>Provisión por Indemnización de Alta Dirección Pública</t>
  </si>
  <si>
    <t>Provisión Vacaciones Código del Trabajo</t>
  </si>
  <si>
    <t>a) Indicar la siguiente información, de acuerdo al siguiente detalle:</t>
  </si>
  <si>
    <t>Diferencias de cambio reconocidas en resultados (*)</t>
  </si>
  <si>
    <t xml:space="preserve">             ii. Transacciones entre partes relacionadas.</t>
  </si>
  <si>
    <t>c) Personal clave de la entidad</t>
  </si>
  <si>
    <t>Remuneración total de la planta directiva</t>
  </si>
  <si>
    <t xml:space="preserve">a) Identificación de asociadas  </t>
  </si>
  <si>
    <t>c) Pasivos contingentes de Inversiones en asociadas y negocios conjuntos</t>
  </si>
  <si>
    <t xml:space="preserve">             i. Explicar las diferencias que signifiquen una sobre ejecución presupuestaria.</t>
  </si>
  <si>
    <t xml:space="preserve">             ii. Explicar las 2 principales diferencias significativas en caso de una subejecución presupuestaria</t>
  </si>
  <si>
    <t xml:space="preserve">            i. Explicar las diferencias que signifiquen una sobre ejecución presupuestaria.</t>
  </si>
  <si>
    <t xml:space="preserve">           ii. Explicar las 2 principales diferencias significativas en caso de una subejecución presupuestaria</t>
  </si>
  <si>
    <t>Aumentos</t>
  </si>
  <si>
    <t xml:space="preserve">Disminuciones </t>
  </si>
  <si>
    <t xml:space="preserve">N° </t>
  </si>
  <si>
    <t>Nombre entidad que
entrega comodato</t>
  </si>
  <si>
    <t>Fecha de entrega
comodato</t>
  </si>
  <si>
    <t>Nota 41. Otra Información a Revelar</t>
  </si>
  <si>
    <t xml:space="preserve">Banco del Sistema Financiero </t>
  </si>
  <si>
    <t>Asistencia Social (12301, 12313)</t>
  </si>
  <si>
    <t>Hipotecarios (12302, 12314)</t>
  </si>
  <si>
    <t>Pignoraticios (12303, 12315)</t>
  </si>
  <si>
    <t>De Fomento (12304, 12316)</t>
  </si>
  <si>
    <t>Médicos (12305, 12317)</t>
  </si>
  <si>
    <t>A Contratistas (12306, 12318)</t>
  </si>
  <si>
    <t>Por cambio de Residencia (12307, 12319)</t>
  </si>
  <si>
    <t>Por ventas (12309, 12320)</t>
  </si>
  <si>
    <t>Otros (12321)</t>
  </si>
  <si>
    <t>Documentos Protestados</t>
  </si>
  <si>
    <t>Describir para cada caso la metodología aplicada.</t>
  </si>
  <si>
    <t>Costos de Inversión (161)</t>
  </si>
  <si>
    <t>Otros Bienes (14110, 14113,14114 y 14199, subgrupo 146)</t>
  </si>
  <si>
    <t>Indicar los 10 principales Bienes de Uso entregados en comodato, de forma decreciente (Monto), según el siguiente formato:</t>
  </si>
  <si>
    <t>c) Detrimento de Bienes</t>
  </si>
  <si>
    <t>b) Detrimento de Fondos</t>
  </si>
  <si>
    <t>Arrendador</t>
  </si>
  <si>
    <t>Naturaleza de los Pasivos Contingentes</t>
  </si>
  <si>
    <t>(*) Con excepción de las procedentes de los instrumentos financieros medidos al valor razonable
con cambios en resultado.</t>
  </si>
  <si>
    <t>Valor Patrimonial Proporcional</t>
  </si>
  <si>
    <t>Naturaleza del evento</t>
  </si>
  <si>
    <t xml:space="preserve">a) Disponibilidad en Moneda Nacional </t>
  </si>
  <si>
    <t>b) Cambios en Estimaciones Contables</t>
  </si>
  <si>
    <t>Patrimonio Institucional
Cuenta 31101</t>
  </si>
  <si>
    <t>Resultados Acumulados
Cuenta 31102</t>
  </si>
  <si>
    <t>Resultado del Ejercicio
Cuenta 31103</t>
  </si>
  <si>
    <t>N.A.</t>
  </si>
  <si>
    <t>Derechos por Convenios de las 
Municipalidades por Aportes Adeudados FCM</t>
  </si>
  <si>
    <t xml:space="preserve">Deterioro Acumulado de Préstamos Largo Plazo </t>
  </si>
  <si>
    <t>Productos Terminados para la Venta (13105 y 13109)</t>
  </si>
  <si>
    <t>Existencias para la Defensa (13108)</t>
  </si>
  <si>
    <t>Máquinas y Equipos (14102, 14104, 14112)</t>
  </si>
  <si>
    <t>Equipos Computacionales y de Comunicaciones (14108, 14109)</t>
  </si>
  <si>
    <t>            iii.        Respecto de adquisiciones de activos a través de una transacción sin contraprestación,
                        registrados inicialmente al valor razonable</t>
  </si>
  <si>
    <t>c) Movimiento de los Activos Intangibles</t>
  </si>
  <si>
    <t>a) Detrimentos</t>
  </si>
  <si>
    <t xml:space="preserve">Nota 17. Otros Activos No Corrientes </t>
  </si>
  <si>
    <t>Títulos de Créditos en el País (23101, 23113)</t>
  </si>
  <si>
    <t>Empréstitos Internos (23102,  23114)</t>
  </si>
  <si>
    <t>Créditos de Proveedores Nacionales (23103, 23115)</t>
  </si>
  <si>
    <t>Obligaciones con el Fisco por Administración de Créditos Externos (23108, 23117)</t>
  </si>
  <si>
    <t>Títulos de Créditos en el Exterior (23201, 23209)</t>
  </si>
  <si>
    <t>Empréstitos de Organismos Internacionales (23202, 23210)</t>
  </si>
  <si>
    <t>Empréstitos de Organismos Gubernamentales (23203, 23211)</t>
  </si>
  <si>
    <t xml:space="preserve">Empréstitos con la Banca Privada Externa (23204, 23212) </t>
  </si>
  <si>
    <t>Créditos de Proveedores Externos (23205, 23213)</t>
  </si>
  <si>
    <t>c) Otra información de las Provisiones</t>
  </si>
  <si>
    <t>a) 	Detallar los saldos en el siguiente formato:</t>
  </si>
  <si>
    <t>i.        Arrendamientos Financieros</t>
  </si>
  <si>
    <t>ii.        Arrendamientos Operativos</t>
  </si>
  <si>
    <t>i.        Arrendamientos Operativos</t>
  </si>
  <si>
    <t>i.        Arrendatario</t>
  </si>
  <si>
    <t>ii.        Arrendador</t>
  </si>
  <si>
    <t>b) Identificación de los acuerdos de concesión, así como derechos, obligaciones y activos.</t>
  </si>
  <si>
    <t>Patrimonio Negativo Administración de Empresas</t>
  </si>
  <si>
    <t>a) Revelar las diferencias de cambio reconocidas en resultado, en la siguiente tabla:</t>
  </si>
  <si>
    <t>Pasivos contingentes con probabilidad de pérdida diferente de remota, es decir, mayor a un 5% estimado, revelar lo siguiente:</t>
  </si>
  <si>
    <t xml:space="preserve">           i. Explicar las diferencias que signifiquen una sobre ejecución presupuestaria.</t>
  </si>
  <si>
    <t xml:space="preserve">          i. Explicar las diferencias que signifiquen una sobre ejecución presupuestaria.</t>
  </si>
  <si>
    <t xml:space="preserve">          ii. Explicar las 2 principales diferencias significativas en caso de una subejecución presupuestaria</t>
  </si>
  <si>
    <t>Análisis variaciones significativas (Cuentas 31101 y 31102)</t>
  </si>
  <si>
    <t>2.24. Efecto de las Variaciones en los tipos de Cambio de la Moneda Extranjera</t>
  </si>
  <si>
    <t>Bienes de Uso en Curso</t>
  </si>
  <si>
    <t>b) Bienes de Uso en Curso</t>
  </si>
  <si>
    <t>c) Otra información relevante de las concesiones</t>
  </si>
  <si>
    <t>Nota 2. Resumen de Normas, Políticas y Estimaciones Contables</t>
  </si>
  <si>
    <t xml:space="preserve">Deudores por Transferencias Reintegrables </t>
  </si>
  <si>
    <t>Revelar los motivos que han producido la reversión de las rebajas de existencias:</t>
  </si>
  <si>
    <t>b) Arrendatarios deberán revelar lo siguiente:</t>
  </si>
  <si>
    <t>Nota 3. Cambios en Políticas y Estimaciones Contables</t>
  </si>
  <si>
    <t>Nota 18. Depósitos de Terceros</t>
  </si>
  <si>
    <t>Nota 37. Transferencias de ingresos y gastos presupuestarios</t>
  </si>
  <si>
    <t xml:space="preserve">Nota 38. Variaciones en el Patrimonio Neto </t>
  </si>
  <si>
    <t>Nota 39. Hechos Ocurridos Después de la Fecha de Presentación</t>
  </si>
  <si>
    <t>Nota 40. Bienes de Uso recibidos en comodato</t>
  </si>
  <si>
    <t>Devengado</t>
  </si>
  <si>
    <t>Resto de otorgantes</t>
  </si>
  <si>
    <t>a)  Transferencias de ingresos</t>
  </si>
  <si>
    <t>(*) Respecto de lo registrado en la agrupación 22106 Acreedores por Transferencias Reintegrables</t>
  </si>
  <si>
    <t>Resto de receptores</t>
  </si>
  <si>
    <t>(*) Respecto de lo registrado en la agrupación 12106 Deudores por Transferencias Reintegrables</t>
  </si>
  <si>
    <t xml:space="preserve">                  i. Indicar los Saldos Vigentes según el siguiente detalle </t>
  </si>
  <si>
    <t>Posterior al desarrollo de la tabla, describir, de ser el caso, los indicios de deterioro y la metodología aplicada para su determinación.</t>
  </si>
  <si>
    <t>a) Indicar los Saldos según el siguiente formato</t>
  </si>
  <si>
    <t>              i.        Identificación de los bienes en proceso</t>
  </si>
  <si>
    <t>Bienes retirados de su uso activo</t>
  </si>
  <si>
    <t>Nombre del Programa</t>
  </si>
  <si>
    <t xml:space="preserve">Indicar los 10 principales proyectos registrados en cuenta 16102, de forma decreciente (Monto), según el siguiente formato:
</t>
  </si>
  <si>
    <t xml:space="preserve">Indicar los 10 principales proyectos de forma decreciente (Monto), según el siguiente formato:
</t>
  </si>
  <si>
    <t>lndicar los 10 principales Estudios de forma decreciente (Monto), según el siguiente formato:</t>
  </si>
  <si>
    <t>lndicar los 10 principales Programas de forma decreciente (Monto), según el siguiente formato:</t>
  </si>
  <si>
    <t>lndicar los 5 principales de forma decreciente (Monto), según el siguiente formato:</t>
  </si>
  <si>
    <t>Indicar el tipo de Activo Intangible</t>
  </si>
  <si>
    <t>La entidad debe detallar los 10 principales deudores de forma decreciente (Monto), en el siguiente formato:</t>
  </si>
  <si>
    <t>Presentar el movimiento del valor presente de las obligaciones según el siguiente formato:</t>
  </si>
  <si>
    <t>Presentar el movimienio del valor razonable de las obligaciones, según el siguiente formato:</t>
  </si>
  <si>
    <t>Pagos futuros del arrendamiento financiero:</t>
  </si>
  <si>
    <t>Pagos futuros del arrendamiento operativo:</t>
  </si>
  <si>
    <t>Identifìcacìón de los acuerdos de concesión, así como derechos, obligacÌones y activos. La entidad deberá detallar los 10 principales acuerdos de concesìones en forma decreciente (Monto).</t>
  </si>
  <si>
    <t>Por cada cuenta nivel 2, del plan de cuentas, indicar los 10 mayores acreedores ordenados de forma decreciente (Monto), según el siguiente formato:</t>
  </si>
  <si>
    <t>a) Activos Contingentes</t>
  </si>
  <si>
    <t>Indicar los montos estimados vigentes según el siguiente formato:</t>
  </si>
  <si>
    <t>b) Pasivos Contingentes</t>
  </si>
  <si>
    <t>a) Detallar los montos de los 5 principales tipos de Ingresos Patrimoniales de transferencias, impuestos y multas según el siguiente formato:</t>
  </si>
  <si>
    <t>La entidad deberá indicar los principales 5 cobros anticipados respecto de las transferencias, impuestos y multas.</t>
  </si>
  <si>
    <t>La entidad deberá indicar los principales 5 pasivos condonados respecto de las transferencias, impuestos y multas.</t>
  </si>
  <si>
    <t>lndicar los 10 mayores otorgantes de transferencias ordenados de forma decreciente (Monto), según el siguiente formato:</t>
  </si>
  <si>
    <t>lndicar los 10 mayores receptores de transferencias ordenados de forma decreciente (Monto), según el siguiente formato:</t>
  </si>
  <si>
    <t>Movimientos
registrados
en Apertura
2023 (Norma
Errores)</t>
  </si>
  <si>
    <t>Movimientos
directos en
Patrimonio
durante el
año 2023</t>
  </si>
  <si>
    <t>La entidad deberá detallar los 10 principales Bienes de uso recibidos en comodato de acuerdo con el siguiente detalle:</t>
  </si>
  <si>
    <t>Valor agregado de los desembolsos por investigación y desarrollo reconocidos como gasto durante el periodo</t>
  </si>
  <si>
    <t>La entidad deberá proporcionar información sobre las mediciones no financieras o estimaciones de las cantidades físicas del resultado de un producto agrícola del período.</t>
  </si>
  <si>
    <t>Se deberá identificar cuáles son los activos para los cuales no puede ser medido fiablemente su valor razonable.</t>
  </si>
  <si>
    <t>d) Deudores Detrimento Patrimonial Fondos</t>
  </si>
  <si>
    <t>Adicionalmente se deberá informar sobre garantías constituidas, en el caso que aplique.</t>
  </si>
  <si>
    <t xml:space="preserve">Cuenta (código + denominación) </t>
  </si>
  <si>
    <t>Cuenta (código + denominación)</t>
  </si>
  <si>
    <t>La entidad deberá describir la composición de cada cuenta de provisión.</t>
  </si>
  <si>
    <t>Describir por cada provisión la naturaleza de la obligación, la metodología para su valorización y el momento previsible en el tiempo en que se producirá su liquidación y cualquier incertidumbre sobre el monto o el vencimiento.</t>
  </si>
  <si>
    <t>Describir las condiciones de cada contrato, tales como el objeto, plazo y tasa de interés.</t>
  </si>
  <si>
    <t>Otros*</t>
  </si>
  <si>
    <t>*Indicar para el caso de Otros una descripción y los montos involucrados, para
ambos periodos.</t>
  </si>
  <si>
    <t>(total)</t>
  </si>
  <si>
    <t>(*) Este cuadro debe ser llenado por los efectos netos que se materializaron en cada cuenta, es decir, si una cuenta contable fue ajustada con cargos y abonos, se registrara el efecto neto de todos los ajustes, si los débitos son mayores a los créditos, el monto a registrar será positivo, en caso contrario negativo. (Por ejemplo, débitos 100, créditos 40, el monto a registrar es 60).</t>
  </si>
  <si>
    <t>Se deberá informar sobre transacciones, efectuadas sin condiciones de mercado con entidades controladas, asociadas y negocios conjuntos:</t>
  </si>
  <si>
    <t>Cantidad de 
cuentas corrientes periodo 2024</t>
  </si>
  <si>
    <t>31-12-2024
en M$ (miles de pesos)</t>
  </si>
  <si>
    <t xml:space="preserve">b) Disponibilidad en Moneda Extranjera </t>
  </si>
  <si>
    <t>31-12-2024, en M$ (miles de pesos)</t>
  </si>
  <si>
    <t>Cantidad total de deudores 2024:</t>
  </si>
  <si>
    <t>Cantidad total de deudores al 2024</t>
  </si>
  <si>
    <r>
      <rPr>
        <b/>
        <sz val="11"/>
        <rFont val="Arial"/>
        <family val="2"/>
      </rPr>
      <t>Totales</t>
    </r>
    <r>
      <rPr>
        <sz val="11"/>
        <rFont val="Arial"/>
        <family val="2"/>
      </rPr>
      <t xml:space="preserve"> </t>
    </r>
  </si>
  <si>
    <t>Saldo al 31-12-2024</t>
  </si>
  <si>
    <t>c) Rebajas y reversiones a las rebajas del valor de las existencias</t>
  </si>
  <si>
    <t>31-12-2024, en M$ 
(miles de pesos)</t>
  </si>
  <si>
    <t>Razones de determinación de vida útil indefinida</t>
  </si>
  <si>
    <t>Cantidad total de Intangibles con vida útil indefinida al 2024</t>
  </si>
  <si>
    <t>            ii.        En el caso de activos intangibles significativos:</t>
  </si>
  <si>
    <t>Cantidad total de Activos Intangibles al 2024</t>
  </si>
  <si>
    <t>Saldo bruto 31-12-2024</t>
  </si>
  <si>
    <t>Saldo neto al 31-12-2024</t>
  </si>
  <si>
    <t>Saldo al 01/01/2024</t>
  </si>
  <si>
    <t>Saldo neto al 31/12/2024</t>
  </si>
  <si>
    <t>Cantidad total de Acreedores 2024</t>
  </si>
  <si>
    <t>Saldo por pagar periodo siguiente
 (Año 2025)</t>
  </si>
  <si>
    <t>Saldo por pagar años siguientes 
(Año 2026 y siguientes)</t>
  </si>
  <si>
    <t>Cantidad total de acreedores por Deuda Pública Interna al 2024:</t>
  </si>
  <si>
    <t>Saldo por pagar años siguientes
(Año 2026 y siguientes)</t>
  </si>
  <si>
    <t>Cantidad total de acreedores por Deuda Pública Externa al 2024:</t>
  </si>
  <si>
    <r>
      <t>TOTAL</t>
    </r>
    <r>
      <rPr>
        <sz val="11"/>
        <rFont val="Arial"/>
        <family val="2"/>
      </rPr>
      <t xml:space="preserve"> </t>
    </r>
  </si>
  <si>
    <t>Cantidad total de Acreedores al 2024</t>
  </si>
  <si>
    <t>Detalle de cobros anticipados/ Monto</t>
  </si>
  <si>
    <t>Detalle de pasivos condonados/ Monto</t>
  </si>
  <si>
    <t>Monto del ajuste total por cuenta por efecto neto (*)</t>
  </si>
  <si>
    <t>31-12-2024 en M$
(miles de pesos)</t>
  </si>
  <si>
    <r>
      <t>i.</t>
    </r>
    <r>
      <rPr>
        <b/>
        <sz val="11"/>
        <rFont val="Times New Roman"/>
        <family val="1"/>
      </rPr>
      <t xml:space="preserve">      </t>
    </r>
    <r>
      <rPr>
        <b/>
        <sz val="11"/>
        <rFont val="Arial"/>
        <family val="2"/>
      </rPr>
      <t>Subtítulo 05 Transferencias Corrientes.</t>
    </r>
  </si>
  <si>
    <r>
      <t xml:space="preserve">Por Rendir </t>
    </r>
    <r>
      <rPr>
        <sz val="11"/>
        <rFont val="Times New Roman"/>
        <family val="1"/>
      </rPr>
      <t>(*)</t>
    </r>
  </si>
  <si>
    <r>
      <t>ii.</t>
    </r>
    <r>
      <rPr>
        <b/>
        <sz val="11"/>
        <rFont val="Times New Roman"/>
        <family val="1"/>
      </rPr>
      <t xml:space="preserve">      </t>
    </r>
    <r>
      <rPr>
        <b/>
        <sz val="11"/>
        <rFont val="Arial"/>
        <family val="2"/>
      </rPr>
      <t>Subtítulo 13 Transferencias para Gastos de Capital.</t>
    </r>
  </si>
  <si>
    <r>
      <t>b)</t>
    </r>
    <r>
      <rPr>
        <b/>
        <sz val="11"/>
        <rFont val="Times New Roman"/>
        <family val="1"/>
      </rPr>
      <t xml:space="preserve">    </t>
    </r>
    <r>
      <rPr>
        <b/>
        <sz val="11"/>
        <rFont val="Arial"/>
        <family val="2"/>
      </rPr>
      <t>Transferencias de gastos</t>
    </r>
  </si>
  <si>
    <r>
      <t>i.</t>
    </r>
    <r>
      <rPr>
        <b/>
        <sz val="11"/>
        <rFont val="Times New Roman"/>
        <family val="1"/>
      </rPr>
      <t xml:space="preserve">      </t>
    </r>
    <r>
      <rPr>
        <b/>
        <sz val="11"/>
        <rFont val="Arial"/>
        <family val="2"/>
      </rPr>
      <t>Subtítulo 24 Transferencias Corrientes.</t>
    </r>
  </si>
  <si>
    <r>
      <t>ii.</t>
    </r>
    <r>
      <rPr>
        <b/>
        <sz val="11"/>
        <rFont val="Times New Roman"/>
        <family val="1"/>
      </rPr>
      <t xml:space="preserve">      </t>
    </r>
    <r>
      <rPr>
        <b/>
        <sz val="11"/>
        <rFont val="Arial"/>
        <family val="2"/>
      </rPr>
      <t>Subtítulo 33 Transferencias de Capital.</t>
    </r>
  </si>
  <si>
    <t>Saldo final al 31.12.2023</t>
  </si>
  <si>
    <t>Saldo inicial al 01.01.2024</t>
  </si>
  <si>
    <t>Saldo final Patrimonio 31.12.2024</t>
  </si>
  <si>
    <t>Cantidad total de Bienes de Uso recibidos
en comodato al 2024</t>
  </si>
  <si>
    <t>Índice de Notas a los Estados Financieros 2025</t>
  </si>
  <si>
    <t>Cantidad de 
cuentas corrientes periodo 2025</t>
  </si>
  <si>
    <t>31-12-2025
en M$ (miles de pesos)</t>
  </si>
  <si>
    <t>31-12-2025, en M$ (miles de pesos)</t>
  </si>
  <si>
    <t>Cantidad total de deudores 2025:</t>
  </si>
  <si>
    <t>Cantidad total de deudores al 2025</t>
  </si>
  <si>
    <t>Aumentos periodo 2025</t>
  </si>
  <si>
    <t>Disminuciones periodo 2025</t>
  </si>
  <si>
    <t>Saldo al 31-12-2025</t>
  </si>
  <si>
    <t>31-12-2025, Valor libro en M$ (miles de pesos)</t>
  </si>
  <si>
    <t>Cantidad total de Proyectos al 2025</t>
  </si>
  <si>
    <t>Cantidad total de Bienes de Uso por Incorporar al 2025</t>
  </si>
  <si>
    <t>Saldo al 01-01-2025</t>
  </si>
  <si>
    <t>Saldo Bruto 31-12-2025</t>
  </si>
  <si>
    <t>Saldo Neto al 31-12-2025</t>
  </si>
  <si>
    <t>Saldo bruto 31/12/2024</t>
  </si>
  <si>
    <t>31-12-2025, Valor libro en M$ (miles de
 pesos)</t>
  </si>
  <si>
    <t>Cantidad total de Bienes de Uso entregados en comodato al 2025</t>
  </si>
  <si>
    <t xml:space="preserve">31-12-2024, en M$ (miles de pesos) </t>
  </si>
  <si>
    <t>31-12-2024, en M$ (miles de 
pesos)</t>
  </si>
  <si>
    <t>31-12-2025, en M$ 
(miles de pesos)</t>
  </si>
  <si>
    <t>31-12-2025, Valor libro en 
M$ (miles de pesos)</t>
  </si>
  <si>
    <t>Cantidad total de Estudios al 2025</t>
  </si>
  <si>
    <t>Cantidad total de Programas al 2025</t>
  </si>
  <si>
    <t>Cantidad total de Activos Intangibles al 2025</t>
  </si>
  <si>
    <t>Cantidad total de Intangibles con vida útil indefinida al 2025</t>
  </si>
  <si>
    <t>Saldo bruto 31-12-2025</t>
  </si>
  <si>
    <t>Saldo neto al 31-12-2025</t>
  </si>
  <si>
    <t>Saldo al 01/01/2025</t>
  </si>
  <si>
    <t>Saldo neto al 31/12/2025</t>
  </si>
  <si>
    <t>31-12-2025 en M$ (miles de pesos)</t>
  </si>
  <si>
    <t>31-12-2025, en M$   (miles de pesos)</t>
  </si>
  <si>
    <t>Cantidad total de 
Deudores al 31/12/2025</t>
  </si>
  <si>
    <t>Cantidad total de Acreedores 2025</t>
  </si>
  <si>
    <t>Saldo por pagar periodo siguiente
 (Año 2026)</t>
  </si>
  <si>
    <t>Saldo por pagar años siguientes 
(Año 2027 y siguientes)</t>
  </si>
  <si>
    <t>Cantidad total de acreedores por Deuda Pública Interna al 2025:</t>
  </si>
  <si>
    <t>Saldo por pagar periodo siguiente
(Año 2026)</t>
  </si>
  <si>
    <t>Saldo por pagar años siguientes
(Año 2027 y siguientes)</t>
  </si>
  <si>
    <t>Saldo por pagar periodo siguiente 
(Año 2025)</t>
  </si>
  <si>
    <t>Cantidad total de acreedores por Deuda Pública Externa al 2025:</t>
  </si>
  <si>
    <t>Saldo inicial al 01/01/2025</t>
  </si>
  <si>
    <t>Saldo Final al 31/12/2025</t>
  </si>
  <si>
    <t>La entidad deberá detallar los 10 principales coniratos vigentes para el año 2025, ordenados de forma decreciente (monto):</t>
  </si>
  <si>
    <t>31-12-2024, en M$
 (miles de pesos)</t>
  </si>
  <si>
    <t>Cantidad total de Acreedores al 2025</t>
  </si>
  <si>
    <t>31-12-2025 en M$
(miles de pesos)</t>
  </si>
  <si>
    <t>31-12-2025, en MUS$ (miles de dólares estadounidenses)</t>
  </si>
  <si>
    <t>Saldo final al 31.12.2024</t>
  </si>
  <si>
    <t>Saldo inicial al 01.01.2025</t>
  </si>
  <si>
    <t>Saldo final Patrimonio 31.12.2025</t>
  </si>
  <si>
    <t>Bien de uso en
comodato periodo 2025</t>
  </si>
  <si>
    <t>Bien de uso en
comodato periodo 2024</t>
  </si>
  <si>
    <t>Cantidad total de Bienes de Uso recibidos
en comodato al 2025</t>
  </si>
  <si>
    <t>No aplicable para el ejercicio 2025.</t>
  </si>
  <si>
    <r>
      <t xml:space="preserve">2.26. Información Financiera por Segmentos (No aplicable para el ejercicio </t>
    </r>
    <r>
      <rPr>
        <b/>
        <sz val="11"/>
        <color rgb="FFFF0000"/>
        <rFont val="Arial"/>
        <family val="2"/>
      </rPr>
      <t>2025</t>
    </r>
    <r>
      <rPr>
        <b/>
        <sz val="11"/>
        <color theme="1"/>
        <rFont val="Arial"/>
        <family val="2"/>
      </rPr>
      <t>)</t>
    </r>
  </si>
  <si>
    <r>
      <t xml:space="preserve">                                                 La Comisión Chilena de Energía Nuclear (CCHEN), creada por Ley N° 16.319 de 1965, es un organismo de administración autónoma del Estado, que se relaciona con el Gobierno por intermedio del Ministerio de Energía. Es dirigida y administrada por un Consejo Directivo y un Director Ejecutivo, todos designados por el Presidente de la República. El Director Ejecutivo es el Jefe Superior del Servicio y su designación se realiza en el marco del Sistema de Alta Dirección Pública. El Consejo Directivo es integrado por siete miembros, todos designados por el Presidente de la República. El Presidente del Consejo Directivo es su representante directo.  Los demás miembros son propuestos por las siguientes autoridades y estamentos: Ministro de Energía, Ministro de Salud, Consejo de Rectores y Comandantes en Jefe de cada una de las ramas de las Fuerzas Armadas.                                                                                                                                                                                                                                  
                                                   La Mision de la CCHEN es "Ejercer su rol de institución pública, fomentando y desarrollando la investigación, el conocimiento y la provisión de productos y servicios, en el ámbito de la energía, las radiaciones ionizantes, tecnologías nucleares y afines; normar y fiscalizar su uso pacífico y seguro para la sociedad y el medioambiente".   Los servicios que entrega están dirigidos a receptores de las áreas de Salud, Industria, Medioambiente, Alimentos y Académica. Cuenta con tres sedes, ubicadas en la Región Metropolitana, con instalaciones, equipamiento y capacidades únicas y una dotación de 305 funcionarios. Su presupuesto aprobado por ley alcanzó los $ 14.504,6 millones, lo que representa un 17,09%</t>
    </r>
    <r>
      <rPr>
        <i/>
        <sz val="11"/>
        <color rgb="FFFF0000"/>
        <rFont val="Calibri"/>
        <family val="2"/>
        <scheme val="minor"/>
      </rPr>
      <t xml:space="preserve"> </t>
    </r>
    <r>
      <rPr>
        <i/>
        <sz val="11"/>
        <rFont val="Calibri"/>
        <family val="2"/>
        <scheme val="minor"/>
      </rPr>
      <t xml:space="preserve">del presupuesto del Ministerio de Energía.
                                                   Las funciones de la CCHEN, expresadas en la Ley, corresponden a:                                                                                                                               a. Asesorar al Supremo Gobierno en todos los asuntos relacionados con la energía nuclear.
b. Elaborar y proponer al Supremo Gobierno los Planes Nacionales para la investigación, desarrollo, utilización y control de energía nuclear en todos sus aspectos.
c. Ejecutar, por sí o de acuerdo con otras personas o entidades, los planes a que se refiere la letra b)
d. Fomentar, realizar o investigar, según corresponda y con arreglo a la legislación vigente, la exploración, la explotación y el beneficio de materiales atómicos naturales, el comercio de dichos materiales ya extraídos y de sus concentrados, derivados y compuestos, al acopio de materiales de interés nuclear, y la producción y utilización, con fines pacíficos, de la energía nuclear en todas sus formas, tales como su aplicación a fines médicos, industriales o agrícolas y la generación de energía eléctrica  y térmica.
e. Propiciar la enseñanza, investigación y difusión de la energía nuclear.
f. Colaborar con el Servicio Nacional de Salud en la prevención de los riesgos inherentes a la utilización de la energía atómica. Deberá mantener un sistema efectivo de control de riesgo para la protección de su propio personal, y para prevenir y controlar posibles problemas de contaminación ambiental dentro y alrededor de instalaciones nucleares.
g. Ejercer en la forma que determine el Reglamento, el control de la producción, adquisición, transporte, importación y exportación, uso y manejo de los elementos fértiles, fisionables y radiactivos.
Por otra parte, la Ley de Seguridad Nuclear Nº 18.302, del 16 de Abril de 1984, modificada por la Ley Nº 19.825 del 2002, establece el marco jurídico para el desarrollo de actividades nucleares nacionales y otorga a la CCHEN el carácter de organismo regulador y fiscalizador de las instalaciones nucleares y aquellas radiactivas definidas como de 1ª Categoría
Las actividades a las que se refiere esta ley son aquellas: “relacionadas con los usos pacíficos de la energía nuclear y con las instalaciones y las sustancias nucleares y materiales radiactivos que se utilicen en ellas, como de su transporte, con el objeto  de proveer a la protección de la salud, la seguridad y el resguardo de las personas, los bienes y el medio ambiente, y a la justa indemnización o compensación por los daños que dichas actividades provocaren; de prevenir la apropiación indebida y el uso ilícito de la energía, sustancias e instalaciones nucleares; y de asegurar el cumplimiento de los acuerdos o convenios internacionales sobre la materia en que sea parte Chile”.
Para el cumplimiento de las expectativas señaladas, la CCHEN ha desarrollado un conjunto de atributos que hoy la caracterizan: un potencial único y de alto valor vinculado al área nuclear; infraestructura, instalaciones y equipamiento especializados exclusivos en el país; recurso humano formado, capacitado y entrenado; conocimiento en el ámbito de la energía nuclear y sus aplicaciones; conocimiento y competencia en el área de radioprotección y estructuras dedicadas de apoyo administrativo, logístico, Jurídico, técnico, etc., que dan soporte organizacional.
Para su desenvolvimiento, la CCHEN se ha organizado en base a áreas que pueden ser consideradas como intrínsecas y naturales, dan respuesta a los objetivos planteados a partir de su misión, coinciden con las prácticas de organismos similares y se complementan con aquellas actividades que aseguran una relación adecuada con el medioambiente, las personas y los diferentes segmentos de la sociedad con los cuales le corresponde interactuar. Así, nuestra institución se encuentra organizada para realizar investigación y desarrollo en los usos y aplicaciones de la energía nuclear y las radiaciones ionizantes, entrega productos y servicios relacionados, proporciona el asesoramiento experto en las materias de su competencia y asegura que tales actividades no generen impactos negativos sobre personas y medioambiente, tanto dentro como fuera de sus instalaciones.
</t>
    </r>
  </si>
  <si>
    <t xml:space="preserve">Los estados financieros del ejercicio vigente, elaborados y emitidos cubren el período comprendido entre el 01 de enero al 31 de diciembre de 2025, y los estados financieros del ejercicio anterior cubren el período comprendido entre el 01 de enero al 31 de diciembre de 2024.  </t>
  </si>
  <si>
    <t>Los estados financieros del ejercicio vigente, se encuentran preparados en base a las operaciones registradas durante la ejecución del ejercicio contable año 2025, respectivamente y en conformidad con lo previsto en la normativa y procedimientos contables que se refieren la Resolución N°. 16, de 2015 y el oficio N° 96.016, del mismo año, y su presentación de acuerdo a diseño y estructura establecida en la Resolución N° 62, de 2016. De la Contraloría General de la República.</t>
  </si>
  <si>
    <t xml:space="preserve">Los Anticipo de Fondos son activos de naturaleza deudora, originado por la entrega de fondos a funcionarios y terceros, las cuales se espera su ejecución y reintegro dentro de un plazo establecido, según las políticas de la Institución.                                                                                                                                      Los Anticipos de Fondos se encuentran valorizados en moneda de curso legal (pesos), según Oficio Resolución CGR Nº16, de 2015.
El Saldo al 31 de diciembre de 2025 está compuesto por:
• Anticipo a Proveedores                                                                                                                                                                                    • Anticipo a rendir Cuentas
• Cuentas Corrientes Personal Moneda Nacional (M/N)
• Anticipo Viaticos M/E
• Fondo Único de Prestaciones Familiares (F.U.P.F.)
• Otros deudores Financieros
</t>
  </si>
  <si>
    <t xml:space="preserve">Su naturaleza es deudora, corresponden a transacciones realizadas en pesos chilenos a valor comercial, que afectaron la ejecución del presupuesto al momento de su ocurrencia.                                                                                                                                                                        
Los saldos incluidos en este rubro, en general, no devengan intereses.
Las cuentas por cobrar se encuentras valorizadas en moneda de curso legal (pesos), según Oficio CGR Resolución CGR Nº16, de 2015,  su saldo al 31 de diciembre de 2025, esta compuesta por deuda de clientes,  </t>
  </si>
  <si>
    <t>Su naturaleza es deudora, Corresponde a licencias medicas por recuperar según las políticas de la Institución. Los Otros ingresos corrientes se encuentran valorizados en moneda de curso legal (pesos), según Oficio Resolución CGR Nº16, de 2015.</t>
  </si>
  <si>
    <t>Para los ejercicios presentados, no se registra el Activo asociado</t>
  </si>
  <si>
    <t>La cuenta deudores varios corresponde a deuda de clientes a los cuales se han agotado todos los medios de cobro y se encuentra en procesos de generar el oficio para solicitar castigo</t>
  </si>
  <si>
    <t xml:space="preserve">Para el reconocimiento de los Bienes de uso, se emplearon los criterios indicados en Resolución CGR Nº16, de 2015, donde se reconoce en el Estado Financiero del ejercicio presente, los bienes muebles e inmuebles, adquiridos para su uso en producción o fines administrativos, y que se espera utilizarlos por más de un período contable.                                                                                                                                                                                                                          Para su Valorización, se emplearon los criterios establecidos en Resolución CGR Nº16, de 2015, incorporando bienes de uso por operaciones de compra al valor de adquisición, incluyendo en dicho valor, todos los gastos inherentes a la transacción para que el bien esté en condiciones de ser usado,  a partir del ejercicio contable año 2016 , no corresponde aplicar actualización por corrección monetaria según Resolución CGR Nº16, de 2015.                                                                                                                                                                                                                                                                 Las depreciaciones son determinadas sobre la base del sistema lineal, conforme a los años de vida útil restante de los bienes y con un valor residual de $ 1 (un peso). Criterio establecido en Resolución CGR Nº16, de 2015
</t>
  </si>
  <si>
    <t xml:space="preserve">Para el reconocimiento de los Bienes Intangibles, se emplearon los criterios indicados en Resolución CGR Nº16, de 2015, donde se reconocen cuando su costo de adquisición sea mayor o igual a 30 UTM. Aquellos activos que son inferiores a este monto, se consideran gasto del ejercicio.                                                                                                                                                                                                                     Para su Valorización, se emplearon los criterios establecidos en Resolución CGR Nº16, de 2015, incorporando bienes intangibles al valor de costo, a partir del ejercicio contable año 2016, no corresponde aplicar actualización por corrección monetaria según Resolución CGR Nº16, de 2015.
Las Amortizaciones son determinadas sobre el método indirecto, usando las cuentas amortización acumulada. Los bienes intangibles, están amortizados en cuotas anuales, iguales y sucesivas, durante un plazo no mayor a cinco años. Criterio establecido en Oficio Resolución CGR Nº16, de 2015.
</t>
  </si>
  <si>
    <r>
      <t>Depositos de terceros, son pasivos corrientes de naturaleza acreedora y su valorización se realiza en moneda de curso legal (pesos), de acuerdo a Resolución CGR Nº16, de 2015.                           
El Saldo al 31 de diciembre de 2025 está compuesto por:
• Administracion de Fondos
• Recaudacion de terceros pendiente de aplicacion
• Anticipos de clientes (M/N)
• Deposito Previsional</t>
    </r>
    <r>
      <rPr>
        <sz val="11"/>
        <color theme="1"/>
        <rFont val="Calibri"/>
        <family val="2"/>
      </rPr>
      <t xml:space="preserve">
</t>
    </r>
    <r>
      <rPr>
        <sz val="10"/>
        <color theme="1"/>
        <rFont val="Calibri"/>
        <family val="2"/>
      </rPr>
      <t xml:space="preserve">
</t>
    </r>
  </si>
  <si>
    <t xml:space="preserve">Las Cuentas por pagar con contraprestacion, son pasivos corrientes de naturaleza acreedora y su valorización se realiza en moneda de curso legal (pesos), de acuerdo a Resolución CGR Nº16, de 2015.      Los saldos corresponden a imposiciones del personal pagadero en enero y facturas de proveedores por bienes o servicios cancelados durante el año 2026                                                                                                                                                                                                                         </t>
  </si>
  <si>
    <t xml:space="preserve">Las Cuentas por pagar sin contraprestacion, son pasivos corrientes de naturaleza acreedora y su valorización se realiza en moneda de curso legal (pesos), de acuerdo a Resolución CGR Nº16, de 2015.      Los saldos corresponden a monto por pagar a personal que se acogio a retiro durante el año 2023, 2024 y dev. a TGR por reintegro de licencias medicas    Para el ejercicio 2025,  no se registra el Pasivo asociado.                                                                                                                                                                              </t>
  </si>
  <si>
    <t>Para los ejercicios presentados, no se registra el Pasivo asociado.</t>
  </si>
  <si>
    <t>Para los ejercicios presentados, no se registra el Activo y Pasivo asociado.</t>
  </si>
  <si>
    <t>Los ingresos se reconocen con su valor real, un 9,69 % corresponde a rentas de propiedad, 69,92% corresponde a ingresos propios de la actividad y un 20,39% a recuperacion de ingresos de años anteriores.</t>
  </si>
  <si>
    <t>Para los ejercicios presentados, no se registraron Transferencias, impuestos ni multas</t>
  </si>
  <si>
    <t>Para el ejercicio 2025 el efecto de la variacion del tipo de cambio fue negativa, afectando la cuenta de Gastos, como la entidad trabaja con una cuenta en moneda extranjera (Dolares), cualquier movimiento que se produzca durante el mes se debe actualizar al tipo de cambio del dolar correspondiente al ultimo dia del mes.</t>
  </si>
  <si>
    <t>Para los ejercicios presentados, no se registraron errores que mencionar</t>
  </si>
  <si>
    <t>Para el ejercicio presentado la entidad  no registra el activo o pasivo asociado,</t>
  </si>
  <si>
    <t>Los ingresos y gastos se reconocen con su valor real</t>
  </si>
  <si>
    <t>para los ejercicios presentados la entidad no ha realizado cambios en las politicas contables</t>
  </si>
  <si>
    <t>para los ejercicios presentados la entidad no ha ingresado informacion adicional</t>
  </si>
  <si>
    <t>Otros deudores Financieros</t>
  </si>
  <si>
    <t>76700693-4</t>
  </si>
  <si>
    <t>Randa Construcc. SPA</t>
  </si>
  <si>
    <t>6369331-6</t>
  </si>
  <si>
    <t>74245600-5</t>
  </si>
  <si>
    <t>Serv. Bienestar</t>
  </si>
  <si>
    <t>10314165-6</t>
  </si>
  <si>
    <t>Luis Manriquez</t>
  </si>
  <si>
    <t>16677711-9</t>
  </si>
  <si>
    <t>Patrick Nuñez</t>
  </si>
  <si>
    <t>6476644-9</t>
  </si>
  <si>
    <t>Victor Jara</t>
  </si>
  <si>
    <t>12357058-8</t>
  </si>
  <si>
    <t>Mario Barrera</t>
  </si>
  <si>
    <t>17104401-4</t>
  </si>
  <si>
    <t>Patricio San Martin</t>
  </si>
  <si>
    <t>13191799-6</t>
  </si>
  <si>
    <t>Clarence Cortes</t>
  </si>
  <si>
    <t>13697535-8</t>
  </si>
  <si>
    <t>Corolina Torres</t>
  </si>
  <si>
    <t>8953010-5</t>
  </si>
  <si>
    <t>Barbara Nagel</t>
  </si>
  <si>
    <t>60.804.000-5</t>
  </si>
  <si>
    <t>SERV.NACIONAL DE ADUANAS</t>
  </si>
  <si>
    <t>61.004.000-4</t>
  </si>
  <si>
    <t>GENDARMERIA DE CHILE</t>
  </si>
  <si>
    <t>61.608.204-3</t>
  </si>
  <si>
    <t>HOSPITAL SAN JUAN DE DIOS</t>
  </si>
  <si>
    <t>11406 Anticipos Previsionales</t>
  </si>
  <si>
    <t>61.509.000-K</t>
  </si>
  <si>
    <t>SUPERINTENDENCIA DE SEG.SOCIAL</t>
  </si>
  <si>
    <t>11408 Otros Deudores Financieros</t>
  </si>
  <si>
    <t>60805000-0</t>
  </si>
  <si>
    <t>TESORERIA GENERAL DE LA REPUBLICA</t>
  </si>
  <si>
    <t>9402600-8</t>
  </si>
  <si>
    <t>ROSARIO BUSTOS XX</t>
  </si>
  <si>
    <t>8276819-K</t>
  </si>
  <si>
    <t>PATRICIA ORIELE TORRES LABARCA</t>
  </si>
  <si>
    <t>5239770-7</t>
  </si>
  <si>
    <t>HUGO ANDRES BRISO CONCHA</t>
  </si>
  <si>
    <t>9498576-5</t>
  </si>
  <si>
    <t>MARIA EMILIA FLORES MESIAS</t>
  </si>
  <si>
    <t>7367617-7</t>
  </si>
  <si>
    <t>LORETO VILLANUEVA ZAMORA</t>
  </si>
  <si>
    <t>9193123-0</t>
  </si>
  <si>
    <t>BERNARDITA GONZALEZ  CATALAN</t>
  </si>
  <si>
    <t>7572598-1</t>
  </si>
  <si>
    <t>VICTOR HUGO DEL VALLE</t>
  </si>
  <si>
    <t>82983100-7</t>
  </si>
  <si>
    <t>COMISION CHILENA DE ENERGIA NUCLEAR</t>
  </si>
  <si>
    <t>8116958-6</t>
  </si>
  <si>
    <t>CECILIA MORELIA HERNANDEZ  ALARCON</t>
  </si>
  <si>
    <t>17325248-K</t>
  </si>
  <si>
    <t xml:space="preserve">6476644-9 </t>
  </si>
  <si>
    <t xml:space="preserve">6369331-6 </t>
  </si>
  <si>
    <t>14417012-1</t>
  </si>
  <si>
    <t xml:space="preserve">8336189-1 </t>
  </si>
  <si>
    <t>Luis Huerta</t>
  </si>
  <si>
    <t xml:space="preserve"> Patric Nuñez</t>
  </si>
  <si>
    <t>Jaime Salas</t>
  </si>
  <si>
    <t>Fgrancisco Agüero</t>
  </si>
  <si>
    <t>Andrea Rozas</t>
  </si>
  <si>
    <t>No se registran en el periodo</t>
  </si>
  <si>
    <t>17151810-5</t>
  </si>
  <si>
    <t>Sergio Alvarez</t>
  </si>
  <si>
    <t>55555555-5</t>
  </si>
  <si>
    <t>PROVEEDOR EXTRANJERO PROVEEDOR EXTRANJERO X</t>
  </si>
  <si>
    <t>78587910-4</t>
  </si>
  <si>
    <t>AMBIENTE Y TECNOLOGIA LTDA</t>
  </si>
  <si>
    <t>80621200-8</t>
  </si>
  <si>
    <t>MERCK S A</t>
  </si>
  <si>
    <t>TESORERIA GENERAL</t>
  </si>
  <si>
    <t>60.910.000-1</t>
  </si>
  <si>
    <t>UNIVERSIDAD DE CHILE</t>
  </si>
  <si>
    <t>61.513.000-1</t>
  </si>
  <si>
    <t>DIPRECA BENEFICIOS MEDICO</t>
  </si>
  <si>
    <t>61.513.003-6</t>
  </si>
  <si>
    <t>HOSPITAL DIPRECA CARABINE</t>
  </si>
  <si>
    <t>76.014.323-5</t>
  </si>
  <si>
    <t>OMNIA ODONTOLOGIA</t>
  </si>
  <si>
    <t>76.979.030-6</t>
  </si>
  <si>
    <t>SOCIEDAD DE MEZCLAS VIALE</t>
  </si>
  <si>
    <t>77.376.710-6</t>
  </si>
  <si>
    <t>INGENIERIA Y CONSTRUCCION</t>
  </si>
  <si>
    <t>78.454.930-5</t>
  </si>
  <si>
    <t>BUFETE INDUSTRIAL MANTENC</t>
  </si>
  <si>
    <t>91.915.000-9</t>
  </si>
  <si>
    <t>96.823.990-2</t>
  </si>
  <si>
    <t>CLINICA MIGUEL DE SERVET</t>
  </si>
  <si>
    <t>96.838.980-7</t>
  </si>
  <si>
    <t>CHESTA INGENIERIA S.A.</t>
  </si>
  <si>
    <t xml:space="preserve">0430248473-0 </t>
  </si>
  <si>
    <t xml:space="preserve">0430387726-0 </t>
  </si>
  <si>
    <t xml:space="preserve">0440043852-0 </t>
  </si>
  <si>
    <t xml:space="preserve">0440050537-0 </t>
  </si>
  <si>
    <t xml:space="preserve">0440055265-0 </t>
  </si>
  <si>
    <t>CONSTRUCCION ALMACEN NACIONAL DE DESECHOS RADIOACTIVOS</t>
  </si>
  <si>
    <t>NORMALIZACION DE LA RADIOFARMACIA </t>
  </si>
  <si>
    <t>ADQUISICION DE FUENTE PARA REPOSICION DE CAPACIDADES DE LMRI</t>
  </si>
  <si>
    <t>LABORATORIO BANCO DE TEJIDOS</t>
  </si>
  <si>
    <t>MEJORA PLANTA DE PRODUCCION DE RADIOFARMACOS Y RADIOISOTOPOS</t>
  </si>
  <si>
    <t>Bienes de Uso Import. Tránsito</t>
  </si>
  <si>
    <t>Logitech Group Bundle</t>
  </si>
  <si>
    <t>Bns de uso nacional en transito</t>
  </si>
  <si>
    <t>SPECTROPHOTOMETER</t>
  </si>
  <si>
    <t>DMA-80 EVO DIRECT MERCURY ANALYZER TRICELL W/TERMINAL</t>
  </si>
  <si>
    <t>PURELAB QUEST UV WITH STARTER PACK PURELAB QUEST UV WITH STARTER PACK</t>
  </si>
  <si>
    <t>Equipos de Aire Acondicionado Multisplit</t>
  </si>
  <si>
    <t>Adecuación Sala SEM y AFM Raman</t>
  </si>
  <si>
    <t>Acreedores por ingresos percibidos en Exceso</t>
  </si>
  <si>
    <t>96572800-7</t>
  </si>
  <si>
    <t>ISAPRE BANMEDICA S A</t>
  </si>
  <si>
    <t>76014281-6</t>
  </si>
  <si>
    <t>ANTARTIC SEAFOOD S.A.</t>
  </si>
  <si>
    <t>77333980-5</t>
  </si>
  <si>
    <t>RUBIO Y MAUAD LIMITADA</t>
  </si>
  <si>
    <t>61608404-6</t>
  </si>
  <si>
    <t>INSTITUTO NACIONAL DEL CANCER</t>
  </si>
  <si>
    <t>96757080-K</t>
  </si>
  <si>
    <t>CGM NUCLEAR S A</t>
  </si>
  <si>
    <t>90753000-0</t>
  </si>
  <si>
    <t>CLINICA SANTA MARIA SA</t>
  </si>
  <si>
    <t>60910000-1</t>
  </si>
  <si>
    <t>96530470-3</t>
  </si>
  <si>
    <t>CLINICA DAVILA Y SERVICIOS MEDICOS S A</t>
  </si>
  <si>
    <t>21401 Anticipos de Clientes</t>
  </si>
  <si>
    <t xml:space="preserve">COMISION CHILENA DE ENERGIA </t>
  </si>
  <si>
    <t xml:space="preserve">TESORERIA GENERAL </t>
  </si>
  <si>
    <t>61608204-3</t>
  </si>
  <si>
    <t xml:space="preserve"> HOSPITAL SAN JUAN DE DIOS</t>
  </si>
  <si>
    <t>79694980-5</t>
  </si>
  <si>
    <t>IMPORTADORA CAPRILE LIMITADA</t>
  </si>
  <si>
    <t>PARA EL 2025 NO SE REGISTRA EL PASIVO ASOCIADO</t>
  </si>
  <si>
    <t>Al cierre del ejercicio 2025, la Institucion no ha efectuado provisiones</t>
  </si>
  <si>
    <t>Transferencias corrientes</t>
  </si>
  <si>
    <t>Rentas de la Propiedad</t>
  </si>
  <si>
    <t>Ingresos de Operación</t>
  </si>
  <si>
    <t>Otros Ingresos Corrientes</t>
  </si>
  <si>
    <t>Aporte Fiscal</t>
  </si>
  <si>
    <t>Recuperacion de prestamos</t>
  </si>
  <si>
    <t>Saldo Inicial de Caja</t>
  </si>
  <si>
    <t>Gastos en Personal</t>
  </si>
  <si>
    <t>Bienes y Servicios de Consumo</t>
  </si>
  <si>
    <t>Prestaciones de seguridad social</t>
  </si>
  <si>
    <t>Integros al Fisco</t>
  </si>
  <si>
    <t>Adquisicion de Activos no Financieros</t>
  </si>
  <si>
    <t>Iniciativas de Inversion</t>
  </si>
  <si>
    <t>Servicio de la Deuda</t>
  </si>
  <si>
    <t>Otros Gastos Corrientes</t>
  </si>
  <si>
    <t>DURANTE EL EJERCICIO 2025, NO HUBO SBRE EJECION PRESUPUESTARIA</t>
  </si>
  <si>
    <t>LA SUBEJECUCION SIGNIFICATIVA, SE PRESENTA EN EL SUB 25, ESTO DEBIDO A QUE LA SOLO LO RECAUDADO EN LICENCIAS MEDICAS,  FUE TRANSFERIDO A TGR</t>
  </si>
  <si>
    <t xml:space="preserve">62000740-4 </t>
  </si>
  <si>
    <t>SUBSECRETARIA DE CIENCIA Y TECNOLOGIA</t>
  </si>
  <si>
    <t>NO APLICA</t>
  </si>
  <si>
    <t>FONASA</t>
  </si>
  <si>
    <t>61603000-0</t>
  </si>
  <si>
    <t>Los saldos presentados en este ítem corresponden en parte, a insumos que fueron adquiridos durante el año 2025 y  registrados como activos, sin embargo mientras no se ponga en marcha el sistema de bodega que permitan valorizar de acuerdo a normativa se registraran a fin de año como gastos  mediante ajuste contable</t>
  </si>
  <si>
    <t>La cuenta deudores varios corresponde a deuda de clientes a los cuales se han agotado todos los medios de cobro y se encuentra en proceso de recopilar toda la informacion necesaria para generar el oficio y asi solicitar castigo a la entidad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</si>
</sst>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41" formatCode="_ * #,##0_ ;_ * \-#,##0_ ;_ * &quot;-&quot;_ ;_ @_ "/>
    <numFmt numFmtId="44" formatCode="_ &quot;$&quot;* #,##0.00_ ;_ &quot;$&quot;* \-#,##0.00_ ;_ &quot;$&quot;* &quot;-&quot;??_ ;_ @_ "/>
    <numFmt numFmtId="164" formatCode="#,##0_ ;\-#,##0\ "/>
    <numFmt numFmtId="165" formatCode="_ &quot;$&quot;* #,##0_ ;_ &quot;$&quot;* \-#,##0_ ;_ &quot;$&quot;* &quot;-&quot;??_ ;_ @_ "/>
  </numFmts>
  <fonts count="35" x14ac:knownFonts="1">
    <font>
      <sz val="11"/>
      <color theme="1"/>
      <name val="Calibri"/>
      <family val="2"/>
      <scheme val="minor"/>
    </font>
    <font>
      <b/>
      <sz val="11"/>
      <color rgb="FF0070C0"/>
      <name val="Arial"/>
      <family val="2"/>
    </font>
    <font>
      <sz val="11"/>
      <color theme="1"/>
      <name val="Arial"/>
      <family val="2"/>
    </font>
    <font>
      <i/>
      <sz val="11"/>
      <color theme="0" tint="-0.499984740745262"/>
      <name val="Arial"/>
      <family val="2"/>
    </font>
    <font>
      <sz val="11"/>
      <color rgb="FFFF0000"/>
      <name val="Arial"/>
      <family val="2"/>
    </font>
    <font>
      <b/>
      <sz val="11"/>
      <color theme="1"/>
      <name val="Arial"/>
      <family val="2"/>
    </font>
    <font>
      <sz val="11"/>
      <name val="Arial"/>
      <family val="2"/>
    </font>
    <font>
      <u/>
      <sz val="11"/>
      <color theme="10"/>
      <name val="Calibri"/>
      <family val="2"/>
      <scheme val="minor"/>
    </font>
    <font>
      <b/>
      <sz val="11"/>
      <name val="Arial"/>
      <family val="2"/>
    </font>
    <font>
      <i/>
      <sz val="11"/>
      <name val="Arial"/>
      <family val="2"/>
    </font>
    <font>
      <b/>
      <sz val="11"/>
      <color rgb="FFFF0000"/>
      <name val="Arial"/>
      <family val="2"/>
    </font>
    <font>
      <b/>
      <i/>
      <sz val="11"/>
      <name val="Arial"/>
      <family val="2"/>
    </font>
    <font>
      <sz val="11"/>
      <name val="Calibri"/>
      <family val="2"/>
      <scheme val="minor"/>
    </font>
    <font>
      <u/>
      <sz val="11"/>
      <name val="Arial"/>
      <family val="2"/>
    </font>
    <font>
      <i/>
      <sz val="9"/>
      <name val="Arial"/>
      <family val="2"/>
    </font>
    <font>
      <b/>
      <sz val="11"/>
      <name val="Calibri"/>
      <family val="2"/>
      <scheme val="minor"/>
    </font>
    <font>
      <b/>
      <sz val="11"/>
      <name val="Times New Roman"/>
      <family val="1"/>
    </font>
    <font>
      <sz val="11"/>
      <name val="Times New Roman"/>
      <family val="1"/>
    </font>
    <font>
      <i/>
      <sz val="10"/>
      <name val="Arial"/>
      <family val="2"/>
    </font>
    <font>
      <sz val="11"/>
      <color theme="1"/>
      <name val="Calibri"/>
      <family val="2"/>
      <scheme val="minor"/>
    </font>
    <font>
      <i/>
      <sz val="11"/>
      <name val="Calibri"/>
      <family val="2"/>
      <scheme val="minor"/>
    </font>
    <font>
      <i/>
      <sz val="11"/>
      <color rgb="FFFF0000"/>
      <name val="Calibri"/>
      <family val="2"/>
      <scheme val="minor"/>
    </font>
    <font>
      <sz val="10"/>
      <color theme="1"/>
      <name val="Calibri"/>
      <family val="2"/>
    </font>
    <font>
      <sz val="11"/>
      <color theme="1"/>
      <name val="Calibri"/>
      <family val="2"/>
    </font>
    <font>
      <sz val="12"/>
      <color theme="1"/>
      <name val="Arial"/>
      <family val="2"/>
    </font>
    <font>
      <i/>
      <sz val="11"/>
      <color indexed="23"/>
      <name val="Arial"/>
      <family val="2"/>
    </font>
    <font>
      <sz val="10"/>
      <name val="Arial"/>
      <family val="2"/>
    </font>
    <font>
      <sz val="10"/>
      <name val="Calibri"/>
      <family val="2"/>
      <scheme val="minor"/>
    </font>
    <font>
      <b/>
      <sz val="11"/>
      <color rgb="FFFA7D00"/>
      <name val="Calibri"/>
      <family val="2"/>
      <scheme val="minor"/>
    </font>
    <font>
      <i/>
      <sz val="11"/>
      <color theme="1"/>
      <name val="Arial"/>
      <family val="2"/>
    </font>
    <font>
      <b/>
      <sz val="11"/>
      <color rgb="FF00B050"/>
      <name val="Arial"/>
      <family val="2"/>
    </font>
    <font>
      <sz val="9"/>
      <name val="Arial"/>
      <family val="2"/>
    </font>
    <font>
      <sz val="11"/>
      <color rgb="FF000000"/>
      <name val="Arial"/>
      <family val="2"/>
    </font>
    <font>
      <sz val="11"/>
      <color theme="1"/>
      <name val="Times New Roman"/>
      <family val="1"/>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indexed="64"/>
      </patternFill>
    </fill>
    <fill>
      <patternFill patternType="solid">
        <fgColor theme="2"/>
        <bgColor indexed="64"/>
      </patternFill>
    </fill>
    <fill>
      <patternFill patternType="solid">
        <fgColor theme="2" tint="-9.9948118533890809E-2"/>
        <bgColor indexed="64"/>
      </patternFill>
    </fill>
    <fill>
      <patternFill patternType="solid">
        <fgColor rgb="FFF2F2F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7F7F7F"/>
      </right>
      <top style="thin">
        <color indexed="64"/>
      </top>
      <bottom style="thin">
        <color indexed="64"/>
      </bottom>
      <diagonal/>
    </border>
    <border>
      <left style="thin">
        <color indexed="64"/>
      </left>
      <right/>
      <top style="medium">
        <color rgb="FF808080"/>
      </top>
      <bottom style="thin">
        <color indexed="64"/>
      </bottom>
      <diagonal/>
    </border>
  </borders>
  <cellStyleXfs count="7">
    <xf numFmtId="0" fontId="0" fillId="0" borderId="0"/>
    <xf numFmtId="0" fontId="7" fillId="0" borderId="0" applyNumberFormat="0" applyFill="0" applyBorder="0" applyAlignment="0" applyProtection="0"/>
    <xf numFmtId="42" fontId="19" fillId="0" borderId="0" applyFont="0" applyFill="0" applyBorder="0" applyAlignment="0" applyProtection="0"/>
    <xf numFmtId="0" fontId="26" fillId="0" borderId="0"/>
    <xf numFmtId="44" fontId="19" fillId="0" borderId="0" applyFont="0" applyFill="0" applyBorder="0" applyAlignment="0" applyProtection="0"/>
    <xf numFmtId="0" fontId="28" fillId="8" borderId="22" applyNumberFormat="0" applyAlignment="0" applyProtection="0"/>
    <xf numFmtId="41" fontId="19" fillId="0" borderId="0" applyFont="0" applyFill="0" applyBorder="0" applyAlignment="0" applyProtection="0"/>
  </cellStyleXfs>
  <cellXfs count="51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justify" vertical="center"/>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2" fillId="0" borderId="0" xfId="0" applyFont="1"/>
    <xf numFmtId="0" fontId="5" fillId="0" borderId="0" xfId="0" applyFont="1" applyAlignment="1">
      <alignment vertical="center"/>
    </xf>
    <xf numFmtId="0" fontId="6" fillId="0" borderId="0" xfId="0" applyFont="1"/>
    <xf numFmtId="0" fontId="5" fillId="0" borderId="0" xfId="0" applyFont="1" applyAlignment="1">
      <alignment vertical="center" wrapText="1"/>
    </xf>
    <xf numFmtId="0" fontId="6" fillId="0" borderId="0" xfId="0" applyFont="1" applyAlignment="1">
      <alignment vertical="center"/>
    </xf>
    <xf numFmtId="0" fontId="7" fillId="0" borderId="0" xfId="1" applyAlignment="1">
      <alignment horizontal="center"/>
    </xf>
    <xf numFmtId="0" fontId="2" fillId="2" borderId="0" xfId="0" applyFont="1" applyFill="1" applyAlignment="1">
      <alignment vertical="center"/>
    </xf>
    <xf numFmtId="0" fontId="8" fillId="0" borderId="0" xfId="0" applyFont="1" applyAlignment="1">
      <alignment horizontal="left" vertical="center"/>
    </xf>
    <xf numFmtId="0" fontId="8" fillId="3" borderId="1" xfId="0" applyFont="1" applyFill="1" applyBorder="1" applyAlignment="1">
      <alignment horizontal="center" vertical="center" wrapText="1"/>
    </xf>
    <xf numFmtId="0" fontId="8" fillId="0" borderId="0" xfId="0" applyFont="1" applyAlignment="1">
      <alignment vertical="center"/>
    </xf>
    <xf numFmtId="0" fontId="8" fillId="3" borderId="1" xfId="0" applyFont="1" applyFill="1" applyBorder="1" applyAlignment="1">
      <alignment horizontal="center" vertical="center"/>
    </xf>
    <xf numFmtId="0" fontId="6" fillId="0" borderId="6" xfId="0" applyFont="1" applyBorder="1" applyAlignment="1">
      <alignment horizontal="left" vertical="center" wrapText="1"/>
    </xf>
    <xf numFmtId="0" fontId="6" fillId="3" borderId="1" xfId="0" applyFont="1" applyFill="1" applyBorder="1" applyAlignment="1">
      <alignment vertical="center"/>
    </xf>
    <xf numFmtId="0" fontId="8" fillId="3" borderId="1" xfId="0" applyFont="1" applyFill="1" applyBorder="1" applyAlignment="1">
      <alignment vertical="center" wrapText="1"/>
    </xf>
    <xf numFmtId="0" fontId="6" fillId="0" borderId="13" xfId="0" applyFont="1" applyBorder="1" applyAlignment="1">
      <alignment horizontal="center" vertical="center" wrapText="1"/>
    </xf>
    <xf numFmtId="0" fontId="9" fillId="0" borderId="2"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0" borderId="1" xfId="0" applyFont="1" applyBorder="1" applyAlignment="1">
      <alignment horizontal="left" vertical="center"/>
    </xf>
    <xf numFmtId="0" fontId="6" fillId="0" borderId="9" xfId="0" applyFont="1" applyBorder="1" applyAlignment="1">
      <alignment horizontal="center" vertical="center" wrapText="1"/>
    </xf>
    <xf numFmtId="0" fontId="1" fillId="2" borderId="0" xfId="0" applyFont="1" applyFill="1" applyAlignment="1">
      <alignment vertical="center"/>
    </xf>
    <xf numFmtId="0" fontId="6" fillId="0" borderId="0" xfId="0" applyFont="1" applyAlignment="1">
      <alignment vertical="center" wrapText="1"/>
    </xf>
    <xf numFmtId="0" fontId="9" fillId="0" borderId="13" xfId="0" applyFont="1" applyBorder="1" applyAlignment="1">
      <alignment horizontal="center" vertical="center" wrapText="1"/>
    </xf>
    <xf numFmtId="0" fontId="6" fillId="2" borderId="13" xfId="0" applyFont="1" applyFill="1" applyBorder="1" applyAlignment="1">
      <alignment horizontal="center" wrapText="1"/>
    </xf>
    <xf numFmtId="0" fontId="6" fillId="2" borderId="2" xfId="0" applyFont="1" applyFill="1" applyBorder="1" applyAlignment="1">
      <alignment horizontal="center" wrapText="1"/>
    </xf>
    <xf numFmtId="0" fontId="5" fillId="0" borderId="1" xfId="0" applyFont="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left" vertical="center" wrapText="1"/>
    </xf>
    <xf numFmtId="0" fontId="1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3" borderId="1"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9" fillId="2" borderId="0" xfId="0" applyFont="1" applyFill="1" applyAlignment="1">
      <alignment horizontal="center" vertical="center" wrapText="1"/>
    </xf>
    <xf numFmtId="0" fontId="8"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justify" vertical="center"/>
    </xf>
    <xf numFmtId="0" fontId="9" fillId="3"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9" fillId="0" borderId="12" xfId="0" applyFont="1" applyBorder="1" applyAlignment="1">
      <alignment horizontal="center" vertical="center" wrapText="1"/>
    </xf>
    <xf numFmtId="0" fontId="6" fillId="0" borderId="2" xfId="0" applyFont="1" applyBorder="1" applyAlignment="1">
      <alignment horizontal="justify" vertical="center" wrapText="1"/>
    </xf>
    <xf numFmtId="0" fontId="8" fillId="3" borderId="6" xfId="0" applyFont="1" applyFill="1" applyBorder="1" applyAlignment="1">
      <alignment horizontal="justify" vertical="center" wrapText="1"/>
    </xf>
    <xf numFmtId="0" fontId="8" fillId="2" borderId="1" xfId="0" applyFont="1" applyFill="1" applyBorder="1" applyAlignment="1">
      <alignment vertical="center"/>
    </xf>
    <xf numFmtId="0" fontId="6" fillId="0" borderId="1" xfId="0" applyFont="1" applyBorder="1" applyAlignment="1">
      <alignment vertical="center"/>
    </xf>
    <xf numFmtId="0" fontId="6" fillId="2" borderId="1" xfId="0" applyFont="1" applyFill="1" applyBorder="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xf>
    <xf numFmtId="0" fontId="6" fillId="0" borderId="2" xfId="0" applyFont="1" applyBorder="1" applyAlignment="1">
      <alignment vertical="center"/>
    </xf>
    <xf numFmtId="0" fontId="8" fillId="3" borderId="6" xfId="0" applyFont="1" applyFill="1" applyBorder="1" applyAlignment="1">
      <alignment vertical="center"/>
    </xf>
    <xf numFmtId="0" fontId="6" fillId="3" borderId="6" xfId="0" applyFont="1" applyFill="1" applyBorder="1" applyAlignment="1">
      <alignment vertical="center"/>
    </xf>
    <xf numFmtId="0" fontId="6" fillId="3" borderId="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vertical="center" wrapText="1"/>
    </xf>
    <xf numFmtId="0" fontId="6" fillId="4" borderId="1" xfId="0" applyFont="1" applyFill="1" applyBorder="1" applyAlignment="1">
      <alignment vertical="center" wrapText="1"/>
    </xf>
    <xf numFmtId="0" fontId="6" fillId="2" borderId="0" xfId="0" applyFont="1" applyFill="1" applyAlignment="1">
      <alignment vertical="center"/>
    </xf>
    <xf numFmtId="0" fontId="8" fillId="0" borderId="1" xfId="0" applyFont="1" applyBorder="1" applyAlignment="1">
      <alignment vertical="center"/>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3" borderId="1" xfId="0" applyFont="1" applyFill="1" applyBorder="1" applyAlignment="1">
      <alignment vertical="center"/>
    </xf>
    <xf numFmtId="0" fontId="6" fillId="0" borderId="10" xfId="0" applyFont="1" applyBorder="1" applyAlignment="1">
      <alignment vertical="center"/>
    </xf>
    <xf numFmtId="0" fontId="8" fillId="0" borderId="9" xfId="0" applyFont="1" applyBorder="1" applyAlignment="1">
      <alignment vertical="center"/>
    </xf>
    <xf numFmtId="0" fontId="6" fillId="0" borderId="0" xfId="0" applyFont="1" applyAlignment="1">
      <alignment horizontal="center" vertical="center" wrapText="1"/>
    </xf>
    <xf numFmtId="0" fontId="8" fillId="0" borderId="0" xfId="0" applyFont="1" applyAlignment="1">
      <alignment horizontal="justify"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3" borderId="1" xfId="0" applyFont="1" applyFill="1" applyBorder="1" applyAlignment="1">
      <alignment horizontal="left" vertical="center"/>
    </xf>
    <xf numFmtId="0" fontId="6" fillId="2" borderId="12" xfId="0" applyFont="1" applyFill="1" applyBorder="1" applyAlignment="1">
      <alignment horizontal="left" vertical="center"/>
    </xf>
    <xf numFmtId="0" fontId="8" fillId="2" borderId="19" xfId="0" applyFont="1" applyFill="1" applyBorder="1" applyAlignment="1">
      <alignment horizontal="left" vertical="center" wrapText="1"/>
    </xf>
    <xf numFmtId="0" fontId="9" fillId="2" borderId="19"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0" borderId="15" xfId="0" applyFont="1" applyBorder="1" applyAlignment="1">
      <alignment horizontal="center" vertical="center" wrapText="1"/>
    </xf>
    <xf numFmtId="0" fontId="8"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vertical="top"/>
    </xf>
    <xf numFmtId="0" fontId="12" fillId="2" borderId="0" xfId="0" applyFont="1" applyFill="1"/>
    <xf numFmtId="0" fontId="9" fillId="2" borderId="2"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1" xfId="0" applyFont="1" applyFill="1" applyBorder="1" applyAlignment="1">
      <alignment horizontal="left" vertical="center"/>
    </xf>
    <xf numFmtId="0" fontId="11" fillId="2" borderId="0" xfId="0" applyFont="1" applyFill="1" applyAlignment="1">
      <alignment horizontal="center" vertical="center" wrapText="1"/>
    </xf>
    <xf numFmtId="0" fontId="6" fillId="2" borderId="1" xfId="0" applyFont="1" applyFill="1" applyBorder="1" applyAlignment="1">
      <alignment horizontal="center" vertical="center"/>
    </xf>
    <xf numFmtId="0" fontId="11" fillId="3" borderId="1" xfId="0" applyFont="1" applyFill="1" applyBorder="1" applyAlignment="1">
      <alignment vertical="center" wrapText="1"/>
    </xf>
    <xf numFmtId="0" fontId="8" fillId="0" borderId="0" xfId="0" applyFont="1" applyAlignment="1">
      <alignment horizontal="justify"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9" fillId="0" borderId="6" xfId="0" applyFont="1" applyBorder="1" applyAlignment="1">
      <alignment horizontal="center" vertical="center" wrapText="1"/>
    </xf>
    <xf numFmtId="0" fontId="6" fillId="0" borderId="6" xfId="0" applyFont="1" applyBorder="1" applyAlignment="1">
      <alignment horizontal="justify" vertical="center" wrapText="1"/>
    </xf>
    <xf numFmtId="0" fontId="8" fillId="3" borderId="16" xfId="0" applyFont="1" applyFill="1" applyBorder="1" applyAlignment="1">
      <alignment horizontal="justify"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12" fillId="0" borderId="0" xfId="0" applyFont="1"/>
    <xf numFmtId="0" fontId="9" fillId="2" borderId="6" xfId="0" applyFont="1" applyFill="1" applyBorder="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xf>
    <xf numFmtId="0" fontId="6" fillId="2" borderId="7" xfId="0" applyFont="1" applyFill="1" applyBorder="1" applyAlignment="1">
      <alignment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6" fillId="3" borderId="1" xfId="0" applyFont="1" applyFill="1" applyBorder="1" applyAlignment="1">
      <alignment vertical="center" wrapText="1"/>
    </xf>
    <xf numFmtId="0" fontId="6" fillId="2" borderId="1" xfId="0" applyFont="1" applyFill="1" applyBorder="1" applyAlignment="1">
      <alignment horizontal="justify" vertical="center" wrapText="1"/>
    </xf>
    <xf numFmtId="0" fontId="9" fillId="2" borderId="13" xfId="0" applyFont="1" applyFill="1" applyBorder="1" applyAlignment="1">
      <alignment horizontal="center" vertical="center" wrapText="1"/>
    </xf>
    <xf numFmtId="0" fontId="6" fillId="2" borderId="2" xfId="0" applyFont="1" applyFill="1" applyBorder="1" applyAlignment="1">
      <alignment horizontal="justify" vertical="center" wrapText="1"/>
    </xf>
    <xf numFmtId="0" fontId="6" fillId="2" borderId="0" xfId="0" applyFont="1" applyFill="1" applyAlignment="1">
      <alignment horizontal="justify" vertical="center"/>
    </xf>
    <xf numFmtId="0" fontId="11" fillId="3" borderId="6" xfId="0" applyFont="1" applyFill="1" applyBorder="1" applyAlignment="1">
      <alignment horizontal="center" vertical="center" wrapText="1"/>
    </xf>
    <xf numFmtId="0" fontId="8" fillId="3" borderId="13" xfId="0" applyFont="1" applyFill="1" applyBorder="1" applyAlignment="1">
      <alignment vertical="center" wrapText="1"/>
    </xf>
    <xf numFmtId="0" fontId="9" fillId="0" borderId="16" xfId="0" applyFont="1" applyBorder="1" applyAlignment="1">
      <alignment horizontal="center" vertical="center" wrapText="1"/>
    </xf>
    <xf numFmtId="0" fontId="6" fillId="0" borderId="8" xfId="0" applyFont="1" applyBorder="1" applyAlignment="1">
      <alignment vertical="center"/>
    </xf>
    <xf numFmtId="0" fontId="8" fillId="0" borderId="10" xfId="0" applyFont="1" applyBorder="1" applyAlignment="1">
      <alignment vertical="center"/>
    </xf>
    <xf numFmtId="0" fontId="8" fillId="3" borderId="3" xfId="0" applyFont="1" applyFill="1" applyBorder="1" applyAlignment="1">
      <alignment vertical="center" wrapText="1"/>
    </xf>
    <xf numFmtId="0" fontId="8" fillId="3" borderId="7" xfId="0" applyFont="1" applyFill="1" applyBorder="1" applyAlignment="1">
      <alignment vertical="center" wrapText="1"/>
    </xf>
    <xf numFmtId="0" fontId="6" fillId="0" borderId="0" xfId="0" applyFont="1" applyAlignment="1">
      <alignment horizontal="left" vertical="top"/>
    </xf>
    <xf numFmtId="0" fontId="8" fillId="0" borderId="0" xfId="0" applyFont="1" applyAlignment="1">
      <alignment horizontal="left" vertical="top"/>
    </xf>
    <xf numFmtId="0" fontId="8" fillId="3" borderId="1" xfId="0" applyFont="1" applyFill="1" applyBorder="1" applyAlignment="1">
      <alignment horizontal="center" vertical="top"/>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horizontal="left" wrapText="1"/>
    </xf>
    <xf numFmtId="0" fontId="9" fillId="0" borderId="1" xfId="0" applyFont="1" applyBorder="1" applyAlignment="1">
      <alignment horizontal="center" wrapText="1"/>
    </xf>
    <xf numFmtId="0" fontId="8"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 xfId="0" applyFont="1" applyBorder="1" applyAlignment="1">
      <alignment horizontal="center" wrapText="1"/>
    </xf>
    <xf numFmtId="0" fontId="6" fillId="0" borderId="0" xfId="0" applyFont="1" applyAlignment="1">
      <alignment horizontal="right" vertical="center" wrapText="1"/>
    </xf>
    <xf numFmtId="0" fontId="6" fillId="0" borderId="1" xfId="0" applyFont="1" applyBorder="1" applyAlignment="1">
      <alignment vertical="top" wrapText="1"/>
    </xf>
    <xf numFmtId="0" fontId="8" fillId="3" borderId="8" xfId="0" applyFont="1" applyFill="1" applyBorder="1" applyAlignment="1">
      <alignment vertical="center" wrapText="1"/>
    </xf>
    <xf numFmtId="0" fontId="6" fillId="3" borderId="10" xfId="0" applyFont="1" applyFill="1" applyBorder="1" applyAlignment="1">
      <alignment vertical="center" wrapText="1"/>
    </xf>
    <xf numFmtId="0" fontId="6" fillId="3" borderId="9" xfId="0" applyFont="1" applyFill="1" applyBorder="1" applyAlignment="1">
      <alignment vertical="center" wrapText="1"/>
    </xf>
    <xf numFmtId="0" fontId="9" fillId="0" borderId="0" xfId="0" applyFont="1" applyAlignment="1">
      <alignment vertical="center" wrapText="1"/>
    </xf>
    <xf numFmtId="0" fontId="6" fillId="0" borderId="13" xfId="0" applyFont="1" applyBorder="1" applyAlignment="1">
      <alignment horizontal="left" wrapText="1"/>
    </xf>
    <xf numFmtId="0" fontId="6" fillId="0" borderId="13" xfId="0" applyFont="1" applyBorder="1" applyAlignment="1">
      <alignment horizontal="center" wrapText="1"/>
    </xf>
    <xf numFmtId="0" fontId="6" fillId="0" borderId="2" xfId="0" applyFont="1" applyBorder="1" applyAlignment="1">
      <alignment horizontal="left" wrapText="1"/>
    </xf>
    <xf numFmtId="0" fontId="6" fillId="0" borderId="2" xfId="0" applyFont="1" applyBorder="1" applyAlignment="1">
      <alignment horizontal="center" wrapText="1"/>
    </xf>
    <xf numFmtId="0" fontId="6" fillId="3" borderId="6" xfId="0" applyFont="1" applyFill="1" applyBorder="1" applyAlignment="1">
      <alignment horizontal="justify" vertical="center" wrapText="1"/>
    </xf>
    <xf numFmtId="0" fontId="6" fillId="0" borderId="13" xfId="0" applyFont="1" applyBorder="1" applyAlignment="1">
      <alignment horizontal="justify" wrapText="1"/>
    </xf>
    <xf numFmtId="0" fontId="6" fillId="0" borderId="2" xfId="0" applyFont="1" applyBorder="1" applyAlignment="1">
      <alignment horizontal="justify" wrapText="1"/>
    </xf>
    <xf numFmtId="0" fontId="6" fillId="0" borderId="13" xfId="0" applyFont="1" applyBorder="1" applyAlignment="1">
      <alignment horizontal="justify" vertical="center" wrapText="1"/>
    </xf>
    <xf numFmtId="0" fontId="6" fillId="0" borderId="16" xfId="0" applyFont="1" applyBorder="1" applyAlignment="1">
      <alignment horizontal="justify" vertical="center" wrapText="1"/>
    </xf>
    <xf numFmtId="0" fontId="13" fillId="0" borderId="0" xfId="0" applyFont="1" applyAlignment="1">
      <alignment horizontal="left" vertical="center"/>
    </xf>
    <xf numFmtId="0" fontId="6" fillId="2" borderId="0" xfId="0" applyFont="1" applyFill="1" applyAlignment="1">
      <alignment horizontal="justify" vertical="center" wrapText="1"/>
    </xf>
    <xf numFmtId="0" fontId="6" fillId="0" borderId="2" xfId="0" applyFont="1" applyBorder="1" applyAlignment="1">
      <alignment vertical="center" wrapText="1"/>
    </xf>
    <xf numFmtId="0" fontId="8" fillId="3" borderId="3" xfId="0" applyFont="1" applyFill="1" applyBorder="1" applyAlignment="1">
      <alignment horizontal="center" vertical="center" wrapText="1"/>
    </xf>
    <xf numFmtId="0" fontId="6" fillId="0" borderId="11" xfId="0" applyFont="1" applyBorder="1" applyAlignment="1">
      <alignment horizontal="center" vertical="center" wrapText="1"/>
    </xf>
    <xf numFmtId="0" fontId="9" fillId="0" borderId="19" xfId="0" applyFont="1" applyBorder="1" applyAlignment="1">
      <alignment horizontal="center" vertical="center" wrapText="1"/>
    </xf>
    <xf numFmtId="0" fontId="6" fillId="0" borderId="18" xfId="0" applyFont="1" applyBorder="1" applyAlignment="1">
      <alignment vertical="center"/>
    </xf>
    <xf numFmtId="0" fontId="9" fillId="0" borderId="0" xfId="0" applyFont="1" applyAlignment="1">
      <alignment horizontal="left" vertical="center" wrapText="1"/>
    </xf>
    <xf numFmtId="0" fontId="6" fillId="0" borderId="1" xfId="0" applyFont="1" applyBorder="1" applyAlignment="1">
      <alignment horizontal="justify" vertical="center"/>
    </xf>
    <xf numFmtId="0" fontId="8" fillId="3" borderId="1" xfId="0" applyFont="1" applyFill="1" applyBorder="1" applyAlignment="1">
      <alignment horizontal="justify" vertical="center"/>
    </xf>
    <xf numFmtId="0" fontId="6" fillId="4" borderId="1" xfId="0" applyFont="1" applyFill="1" applyBorder="1" applyAlignment="1">
      <alignment vertical="center"/>
    </xf>
    <xf numFmtId="0" fontId="6" fillId="5" borderId="1" xfId="0" applyFont="1" applyFill="1" applyBorder="1" applyAlignment="1">
      <alignment horizontal="center" vertical="center" wrapText="1"/>
    </xf>
    <xf numFmtId="0" fontId="8" fillId="0" borderId="13"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14" fillId="0" borderId="0" xfId="0" applyFont="1" applyAlignment="1">
      <alignment vertical="center"/>
    </xf>
    <xf numFmtId="0" fontId="8" fillId="2" borderId="0" xfId="0" applyFont="1" applyFill="1" applyAlignment="1">
      <alignment vertical="center" wrapText="1"/>
    </xf>
    <xf numFmtId="0" fontId="8" fillId="2" borderId="1" xfId="0" applyFont="1" applyFill="1" applyBorder="1" applyAlignment="1">
      <alignment vertical="center" wrapText="1"/>
    </xf>
    <xf numFmtId="0" fontId="6" fillId="3" borderId="6" xfId="0" applyFont="1" applyFill="1" applyBorder="1" applyAlignment="1">
      <alignment horizontal="left" vertical="center" wrapText="1"/>
    </xf>
    <xf numFmtId="0" fontId="15" fillId="0" borderId="0" xfId="0" applyFont="1"/>
    <xf numFmtId="0" fontId="9" fillId="0" borderId="2" xfId="0" applyFont="1" applyBorder="1" applyAlignment="1">
      <alignment horizontal="left" vertical="center" wrapText="1"/>
    </xf>
    <xf numFmtId="0" fontId="8" fillId="2" borderId="0" xfId="0" applyFont="1" applyFill="1"/>
    <xf numFmtId="0" fontId="8" fillId="2" borderId="0" xfId="0" applyFont="1" applyFill="1" applyAlignment="1">
      <alignment horizontal="left" vertical="center" indent="9"/>
    </xf>
    <xf numFmtId="0" fontId="8" fillId="7" borderId="1" xfId="0" applyFont="1" applyFill="1" applyBorder="1" applyAlignment="1">
      <alignment horizontal="left" vertical="center" wrapText="1" indent="2"/>
    </xf>
    <xf numFmtId="0" fontId="17" fillId="2" borderId="1" xfId="0" applyFont="1" applyFill="1" applyBorder="1" applyAlignment="1">
      <alignment vertical="center" wrapText="1"/>
    </xf>
    <xf numFmtId="0" fontId="17" fillId="2" borderId="2" xfId="0" applyFont="1" applyFill="1" applyBorder="1" applyAlignment="1">
      <alignment vertical="center" wrapText="1"/>
    </xf>
    <xf numFmtId="0" fontId="17" fillId="7" borderId="6" xfId="0" applyFont="1" applyFill="1" applyBorder="1" applyAlignment="1">
      <alignment vertical="center" wrapText="1"/>
    </xf>
    <xf numFmtId="0" fontId="18" fillId="2" borderId="0" xfId="0" applyFont="1" applyFill="1" applyAlignment="1">
      <alignment horizontal="left" vertical="center"/>
    </xf>
    <xf numFmtId="0" fontId="14" fillId="2" borderId="0" xfId="0" applyFont="1" applyFill="1" applyAlignment="1">
      <alignment vertical="center"/>
    </xf>
    <xf numFmtId="0" fontId="18" fillId="2" borderId="0" xfId="0" applyFont="1" applyFill="1" applyAlignment="1">
      <alignment vertical="center"/>
    </xf>
    <xf numFmtId="0" fontId="6" fillId="2" borderId="1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horizontal="left"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13"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2" borderId="0" xfId="0" applyFont="1" applyFill="1" applyAlignment="1">
      <alignment horizontal="center" vertical="center"/>
    </xf>
    <xf numFmtId="0" fontId="6" fillId="0" borderId="0" xfId="0" applyFont="1" applyAlignment="1">
      <alignment horizontal="left" vertical="center" wrapText="1"/>
    </xf>
    <xf numFmtId="0" fontId="8" fillId="0" borderId="0" xfId="0" applyFont="1" applyAlignment="1">
      <alignment vertical="center"/>
    </xf>
    <xf numFmtId="0" fontId="8" fillId="2" borderId="0" xfId="0" applyFont="1" applyFill="1" applyAlignment="1">
      <alignment horizontal="left" vertical="center"/>
    </xf>
    <xf numFmtId="0" fontId="8" fillId="3" borderId="1" xfId="0" applyFont="1" applyFill="1" applyBorder="1" applyAlignment="1">
      <alignment horizontal="justify" vertical="center" wrapText="1"/>
    </xf>
    <xf numFmtId="0" fontId="22" fillId="0" borderId="1" xfId="0" applyFont="1" applyBorder="1" applyAlignment="1">
      <alignment horizontal="justify" vertical="center"/>
    </xf>
    <xf numFmtId="0" fontId="22" fillId="0" borderId="1" xfId="0" applyNumberFormat="1" applyFont="1" applyBorder="1" applyAlignment="1">
      <alignment horizontal="justify" vertical="center"/>
    </xf>
    <xf numFmtId="0" fontId="22" fillId="0" borderId="1" xfId="0" applyFont="1" applyBorder="1" applyAlignment="1">
      <alignment horizontal="left" vertical="top" wrapText="1"/>
    </xf>
    <xf numFmtId="0" fontId="22" fillId="2" borderId="1" xfId="0" applyFont="1" applyFill="1" applyBorder="1" applyAlignment="1">
      <alignment horizontal="left" vertical="top" wrapText="1"/>
    </xf>
    <xf numFmtId="1" fontId="9" fillId="0" borderId="1" xfId="2" applyNumberFormat="1" applyFont="1" applyBorder="1" applyAlignment="1">
      <alignment horizontal="center" vertical="center" wrapText="1"/>
    </xf>
    <xf numFmtId="0" fontId="6" fillId="0" borderId="0" xfId="0" applyFont="1" applyAlignment="1" applyProtection="1">
      <alignment vertical="center"/>
      <protection locked="0"/>
    </xf>
    <xf numFmtId="1" fontId="9" fillId="3" borderId="1" xfId="2" applyNumberFormat="1" applyFont="1" applyFill="1" applyBorder="1" applyAlignment="1">
      <alignment horizontal="center" vertical="center" wrapText="1"/>
    </xf>
    <xf numFmtId="0" fontId="2" fillId="0" borderId="1" xfId="0" applyFont="1" applyBorder="1" applyAlignment="1">
      <alignment horizontal="left" vertical="center" wrapText="1"/>
    </xf>
    <xf numFmtId="1" fontId="9" fillId="2" borderId="0" xfId="0" applyNumberFormat="1" applyFont="1" applyFill="1" applyAlignment="1">
      <alignment horizontal="center" vertical="center" wrapText="1"/>
    </xf>
    <xf numFmtId="1" fontId="8" fillId="3"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 fillId="0" borderId="1" xfId="0" applyNumberFormat="1" applyFont="1" applyBorder="1" applyAlignment="1">
      <alignment horizontal="left" vertical="center" wrapText="1"/>
    </xf>
    <xf numFmtId="1" fontId="9" fillId="2"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 fontId="6" fillId="2" borderId="0" xfId="0" applyNumberFormat="1" applyFont="1" applyFill="1" applyAlignment="1">
      <alignment horizontal="center" vertical="center" wrapText="1"/>
    </xf>
    <xf numFmtId="0" fontId="6" fillId="2"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1" fontId="24" fillId="0" borderId="0" xfId="0" applyNumberFormat="1" applyFont="1" applyAlignment="1">
      <alignment vertical="center" wrapText="1"/>
    </xf>
    <xf numFmtId="0" fontId="24" fillId="0" borderId="0" xfId="0" applyFont="1" applyAlignment="1">
      <alignment vertical="center" wrapText="1"/>
    </xf>
    <xf numFmtId="0" fontId="2" fillId="2" borderId="1" xfId="0" applyFont="1" applyFill="1" applyBorder="1" applyAlignment="1">
      <alignment horizontal="center" vertical="center" wrapText="1"/>
    </xf>
    <xf numFmtId="0" fontId="25" fillId="0" borderId="0" xfId="0" applyFont="1" applyAlignment="1">
      <alignment horizontal="center" vertical="center"/>
    </xf>
    <xf numFmtId="1" fontId="3" fillId="2" borderId="1" xfId="0" applyNumberFormat="1" applyFont="1" applyFill="1" applyBorder="1" applyAlignment="1">
      <alignment horizontal="left" vertical="top"/>
    </xf>
    <xf numFmtId="0" fontId="2" fillId="2" borderId="0" xfId="0" applyFont="1" applyFill="1" applyBorder="1" applyAlignment="1">
      <alignment horizontal="center" vertical="center" wrapText="1"/>
    </xf>
    <xf numFmtId="1" fontId="2" fillId="2" borderId="0" xfId="0" applyNumberFormat="1" applyFont="1" applyFill="1" applyBorder="1" applyAlignment="1">
      <alignment horizontal="center" vertical="center" wrapText="1"/>
    </xf>
    <xf numFmtId="1" fontId="3" fillId="2" borderId="0" xfId="0" applyNumberFormat="1" applyFont="1" applyFill="1" applyBorder="1" applyAlignment="1">
      <alignment horizontal="center" vertical="center" wrapText="1"/>
    </xf>
    <xf numFmtId="1" fontId="2" fillId="0" borderId="0" xfId="0" applyNumberFormat="1" applyFont="1" applyAlignment="1">
      <alignment vertical="center"/>
    </xf>
    <xf numFmtId="0" fontId="8" fillId="3" borderId="1" xfId="0" applyFont="1" applyFill="1" applyBorder="1" applyAlignment="1" applyProtection="1">
      <alignment horizontal="center" vertical="center" wrapText="1"/>
      <protection locked="0"/>
    </xf>
    <xf numFmtId="1" fontId="8" fillId="3"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7" fillId="0" borderId="1" xfId="3" applyFont="1" applyBorder="1"/>
    <xf numFmtId="1" fontId="27" fillId="0" borderId="1" xfId="3" applyNumberFormat="1" applyFont="1" applyBorder="1"/>
    <xf numFmtId="0" fontId="2" fillId="0" borderId="1" xfId="0" applyFont="1" applyBorder="1" applyAlignment="1">
      <alignment vertical="center"/>
    </xf>
    <xf numFmtId="1" fontId="2" fillId="0" borderId="1" xfId="0" applyNumberFormat="1" applyFont="1" applyBorder="1" applyAlignment="1">
      <alignment vertical="center"/>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wrapText="1"/>
      <protection locked="0"/>
    </xf>
    <xf numFmtId="1" fontId="3" fillId="2" borderId="1" xfId="0" applyNumberFormat="1"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1" fontId="5" fillId="3" borderId="9"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1" fontId="2" fillId="2" borderId="0" xfId="0" applyNumberFormat="1" applyFont="1" applyFill="1" applyBorder="1" applyAlignment="1" applyProtection="1">
      <alignment horizontal="center" vertical="center" wrapText="1"/>
      <protection locked="0"/>
    </xf>
    <xf numFmtId="1" fontId="3" fillId="2" borderId="0" xfId="0"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9" fillId="0" borderId="0" xfId="0" applyFont="1" applyBorder="1" applyAlignment="1">
      <alignment vertical="center"/>
    </xf>
    <xf numFmtId="0" fontId="2" fillId="0" borderId="0" xfId="0" applyFont="1" applyAlignment="1" applyProtection="1">
      <alignment vertical="center"/>
      <protection locked="0"/>
    </xf>
    <xf numFmtId="1" fontId="2" fillId="0" borderId="0" xfId="0" applyNumberFormat="1" applyFont="1" applyAlignment="1" applyProtection="1">
      <alignment vertical="center"/>
      <protection locked="0"/>
    </xf>
    <xf numFmtId="0" fontId="25" fillId="0" borderId="0" xfId="0" applyFont="1" applyAlignment="1" applyProtection="1">
      <alignment horizontal="center" vertical="center"/>
      <protection locked="0"/>
    </xf>
    <xf numFmtId="0" fontId="26" fillId="0" borderId="0" xfId="0" applyFont="1" applyAlignment="1">
      <alignment vertical="center"/>
    </xf>
    <xf numFmtId="1" fontId="29" fillId="0" borderId="1" xfId="2" applyNumberFormat="1" applyFont="1" applyFill="1" applyBorder="1" applyAlignment="1">
      <alignment horizontal="center" vertical="center" wrapText="1"/>
    </xf>
    <xf numFmtId="1" fontId="9" fillId="3" borderId="6" xfId="0" applyNumberFormat="1" applyFont="1" applyFill="1" applyBorder="1" applyAlignment="1">
      <alignment horizontal="center" vertical="center" wrapText="1"/>
    </xf>
    <xf numFmtId="1" fontId="6" fillId="0" borderId="0" xfId="0" applyNumberFormat="1" applyFont="1" applyAlignment="1">
      <alignment vertical="center"/>
    </xf>
    <xf numFmtId="1" fontId="29" fillId="0" borderId="1" xfId="2" applyNumberFormat="1" applyFont="1" applyBorder="1" applyAlignment="1">
      <alignment horizontal="center" vertical="center" wrapText="1"/>
    </xf>
    <xf numFmtId="1" fontId="29" fillId="0" borderId="13"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 xfId="2" applyNumberFormat="1" applyFont="1" applyBorder="1" applyAlignment="1">
      <alignment vertical="center"/>
    </xf>
    <xf numFmtId="1" fontId="6" fillId="3" borderId="1" xfId="0" applyNumberFormat="1" applyFont="1" applyFill="1" applyBorder="1" applyAlignment="1">
      <alignment vertical="center"/>
    </xf>
    <xf numFmtId="1" fontId="8" fillId="3" borderId="1" xfId="0" applyNumberFormat="1" applyFont="1" applyFill="1" applyBorder="1" applyAlignment="1">
      <alignment vertical="center"/>
    </xf>
    <xf numFmtId="1" fontId="8" fillId="0" borderId="1" xfId="0" applyNumberFormat="1" applyFont="1" applyBorder="1" applyAlignment="1">
      <alignment vertical="center"/>
    </xf>
    <xf numFmtId="1" fontId="9" fillId="0" borderId="8" xfId="2" applyNumberFormat="1" applyFont="1" applyBorder="1" applyAlignment="1">
      <alignment horizontal="center" vertical="center" wrapText="1"/>
    </xf>
    <xf numFmtId="1" fontId="6" fillId="0" borderId="1" xfId="0" applyNumberFormat="1" applyFont="1" applyBorder="1" applyAlignment="1">
      <alignment vertical="center"/>
    </xf>
    <xf numFmtId="1" fontId="2" fillId="0" borderId="0" xfId="0" applyNumberFormat="1" applyFont="1" applyAlignment="1">
      <alignment horizontal="left" vertical="center"/>
    </xf>
    <xf numFmtId="1" fontId="2" fillId="0" borderId="1" xfId="0" applyNumberFormat="1" applyFont="1" applyBorder="1" applyAlignment="1">
      <alignment horizontal="center" vertical="center" wrapText="1"/>
    </xf>
    <xf numFmtId="1" fontId="9" fillId="2" borderId="1" xfId="4" applyNumberFormat="1" applyFont="1" applyFill="1" applyBorder="1" applyAlignment="1" applyProtection="1">
      <alignment horizontal="center" vertical="center" wrapText="1"/>
      <protection locked="0"/>
    </xf>
    <xf numFmtId="1" fontId="2" fillId="0" borderId="0" xfId="0" applyNumberFormat="1" applyFont="1" applyBorder="1" applyAlignment="1">
      <alignment horizontal="left" vertical="center" wrapText="1"/>
    </xf>
    <xf numFmtId="1" fontId="2" fillId="0" borderId="0" xfId="0" applyNumberFormat="1" applyFont="1" applyBorder="1" applyAlignment="1">
      <alignment horizontal="center" vertical="center" wrapText="1"/>
    </xf>
    <xf numFmtId="1" fontId="3" fillId="0" borderId="0" xfId="0" applyNumberFormat="1" applyFont="1" applyFill="1" applyBorder="1" applyAlignment="1">
      <alignment horizontal="center" vertical="center" wrapText="1"/>
    </xf>
    <xf numFmtId="1" fontId="30" fillId="0" borderId="0" xfId="0" applyNumberFormat="1" applyFont="1" applyAlignment="1">
      <alignment vertical="center"/>
    </xf>
    <xf numFmtId="1" fontId="9" fillId="3" borderId="1" xfId="0" applyNumberFormat="1" applyFont="1" applyFill="1" applyBorder="1" applyAlignment="1">
      <alignment vertical="center"/>
    </xf>
    <xf numFmtId="1" fontId="9" fillId="0" borderId="1" xfId="2" applyNumberFormat="1" applyFont="1" applyFill="1" applyBorder="1" applyAlignment="1">
      <alignment horizontal="center" vertical="center" wrapText="1"/>
    </xf>
    <xf numFmtId="1" fontId="9" fillId="0" borderId="1" xfId="2" applyNumberFormat="1" applyFont="1" applyBorder="1" applyAlignment="1">
      <alignment vertical="center"/>
    </xf>
    <xf numFmtId="1" fontId="9" fillId="4" borderId="1" xfId="2" applyNumberFormat="1" applyFont="1" applyFill="1" applyBorder="1" applyAlignment="1">
      <alignment vertical="center" wrapText="1"/>
    </xf>
    <xf numFmtId="1" fontId="9" fillId="3" borderId="1" xfId="2" applyNumberFormat="1" applyFont="1" applyFill="1" applyBorder="1" applyAlignment="1">
      <alignment vertical="center"/>
    </xf>
    <xf numFmtId="1" fontId="9" fillId="0" borderId="1" xfId="0" applyNumberFormat="1" applyFont="1" applyFill="1" applyBorder="1" applyAlignment="1">
      <alignment horizontal="center" vertical="center" wrapText="1"/>
    </xf>
    <xf numFmtId="0" fontId="0" fillId="0" borderId="1" xfId="0" applyBorder="1"/>
    <xf numFmtId="0" fontId="6" fillId="2" borderId="22" xfId="5" applyFont="1" applyFill="1"/>
    <xf numFmtId="0" fontId="6" fillId="3" borderId="22" xfId="5" applyFont="1" applyFill="1"/>
    <xf numFmtId="1" fontId="6" fillId="2" borderId="1" xfId="0" applyNumberFormat="1" applyFont="1" applyFill="1" applyBorder="1" applyAlignment="1">
      <alignment horizontal="center" vertical="center"/>
    </xf>
    <xf numFmtId="0" fontId="6" fillId="2" borderId="1" xfId="5" applyFont="1" applyFill="1" applyBorder="1"/>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1" fontId="9" fillId="0" borderId="2" xfId="2" applyNumberFormat="1" applyFont="1" applyBorder="1" applyAlignment="1">
      <alignment horizontal="center" vertical="center" wrapText="1"/>
    </xf>
    <xf numFmtId="1" fontId="9" fillId="3" borderId="6" xfId="2" applyNumberFormat="1" applyFont="1" applyFill="1" applyBorder="1" applyAlignment="1">
      <alignment horizontal="center" vertical="center" wrapText="1"/>
    </xf>
    <xf numFmtId="1" fontId="6" fillId="0" borderId="1" xfId="2" applyNumberFormat="1" applyFont="1" applyBorder="1" applyAlignment="1">
      <alignment horizontal="center" vertical="center" wrapText="1"/>
    </xf>
    <xf numFmtId="1" fontId="6" fillId="0" borderId="2" xfId="2" applyNumberFormat="1" applyFont="1" applyBorder="1" applyAlignment="1">
      <alignment horizontal="center" vertical="center" wrapText="1"/>
    </xf>
    <xf numFmtId="1" fontId="6" fillId="3" borderId="6" xfId="0" applyNumberFormat="1" applyFont="1" applyFill="1" applyBorder="1" applyAlignment="1">
      <alignment horizontal="center" vertical="center" wrapText="1"/>
    </xf>
    <xf numFmtId="1" fontId="6" fillId="3" borderId="6" xfId="2" applyNumberFormat="1" applyFont="1" applyFill="1" applyBorder="1" applyAlignment="1">
      <alignment horizontal="center" vertical="center" wrapText="1"/>
    </xf>
    <xf numFmtId="1" fontId="6" fillId="0" borderId="6" xfId="2" applyNumberFormat="1" applyFont="1" applyBorder="1" applyAlignment="1">
      <alignment horizontal="center" vertical="center" wrapText="1"/>
    </xf>
    <xf numFmtId="1" fontId="6" fillId="3" borderId="16" xfId="0" applyNumberFormat="1" applyFont="1" applyFill="1" applyBorder="1" applyAlignment="1">
      <alignment horizontal="center" vertical="center" wrapText="1"/>
    </xf>
    <xf numFmtId="1" fontId="6" fillId="3" borderId="22" xfId="5" applyNumberFormat="1" applyFont="1" applyFill="1"/>
    <xf numFmtId="1" fontId="6" fillId="3" borderId="1" xfId="2" applyNumberFormat="1" applyFont="1" applyFill="1" applyBorder="1" applyAlignment="1">
      <alignment horizontal="center" vertical="center" wrapText="1"/>
    </xf>
    <xf numFmtId="1" fontId="9" fillId="3" borderId="16" xfId="2"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9" xfId="0" applyFont="1" applyBorder="1" applyAlignment="1">
      <alignment horizontal="center" vertical="center" wrapText="1"/>
    </xf>
    <xf numFmtId="0" fontId="8" fillId="2" borderId="0" xfId="0" applyFont="1" applyFill="1" applyAlignment="1">
      <alignment horizontal="left" vertical="center" wrapText="1"/>
    </xf>
    <xf numFmtId="0" fontId="3" fillId="2" borderId="1" xfId="0" applyFont="1" applyFill="1" applyBorder="1" applyAlignment="1">
      <alignment horizontal="center" vertical="center" wrapText="1"/>
    </xf>
    <xf numFmtId="1" fontId="9" fillId="0" borderId="1" xfId="2" applyNumberFormat="1" applyFont="1" applyBorder="1" applyAlignment="1">
      <alignment horizontal="center" wrapText="1"/>
    </xf>
    <xf numFmtId="1" fontId="6" fillId="3" borderId="4" xfId="0" applyNumberFormat="1" applyFont="1" applyFill="1" applyBorder="1" applyAlignment="1">
      <alignment horizontal="left" vertical="center" wrapText="1"/>
    </xf>
    <xf numFmtId="0" fontId="6" fillId="0" borderId="1"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1" fontId="6" fillId="0" borderId="13" xfId="2" applyNumberFormat="1" applyFont="1" applyBorder="1" applyAlignment="1">
      <alignment vertical="center"/>
    </xf>
    <xf numFmtId="1" fontId="6" fillId="0" borderId="0" xfId="2" applyNumberFormat="1" applyFont="1" applyAlignment="1">
      <alignment vertical="center"/>
    </xf>
    <xf numFmtId="1" fontId="31" fillId="0" borderId="1" xfId="0" applyNumberFormat="1" applyFont="1" applyBorder="1" applyAlignment="1" applyProtection="1">
      <alignment horizontal="left" vertical="center" wrapText="1"/>
    </xf>
    <xf numFmtId="1" fontId="31" fillId="0" borderId="13" xfId="0" applyNumberFormat="1" applyFont="1" applyBorder="1" applyAlignment="1" applyProtection="1">
      <alignment horizontal="left" vertical="center" wrapText="1"/>
    </xf>
    <xf numFmtId="1" fontId="6" fillId="0" borderId="13" xfId="2" applyNumberFormat="1" applyFont="1" applyBorder="1" applyAlignment="1">
      <alignment horizontal="center" wrapText="1"/>
    </xf>
    <xf numFmtId="1" fontId="6" fillId="2" borderId="13" xfId="2" applyNumberFormat="1" applyFont="1" applyFill="1" applyBorder="1" applyAlignment="1">
      <alignment horizontal="center" wrapText="1"/>
    </xf>
    <xf numFmtId="1" fontId="6" fillId="0" borderId="2" xfId="2" applyNumberFormat="1" applyFont="1" applyBorder="1" applyAlignment="1">
      <alignment horizontal="center" wrapText="1"/>
    </xf>
    <xf numFmtId="1" fontId="6" fillId="2" borderId="2" xfId="2" applyNumberFormat="1" applyFont="1" applyFill="1" applyBorder="1" applyAlignment="1">
      <alignment horizontal="center" wrapText="1"/>
    </xf>
    <xf numFmtId="164" fontId="9" fillId="0" borderId="1" xfId="2" applyNumberFormat="1" applyFont="1" applyBorder="1" applyAlignment="1">
      <alignment horizontal="center" vertical="center" wrapText="1"/>
    </xf>
    <xf numFmtId="164" fontId="9" fillId="0" borderId="2" xfId="2" applyNumberFormat="1" applyFont="1" applyBorder="1" applyAlignment="1">
      <alignment horizontal="center" vertical="center" wrapText="1"/>
    </xf>
    <xf numFmtId="164" fontId="9" fillId="3" borderId="6" xfId="2" applyNumberFormat="1" applyFont="1" applyFill="1" applyBorder="1" applyAlignment="1">
      <alignment horizontal="center" vertical="center" wrapText="1"/>
    </xf>
    <xf numFmtId="41" fontId="9" fillId="0" borderId="1" xfId="6" applyFont="1" applyBorder="1" applyAlignment="1">
      <alignment horizontal="center" vertical="center" wrapText="1"/>
    </xf>
    <xf numFmtId="41" fontId="9" fillId="0" borderId="2" xfId="6" applyFont="1" applyBorder="1" applyAlignment="1">
      <alignment horizontal="center" vertical="center" wrapText="1"/>
    </xf>
    <xf numFmtId="0" fontId="32" fillId="0" borderId="8" xfId="0" applyFont="1" applyBorder="1" applyAlignment="1">
      <alignment vertical="center" wrapText="1"/>
    </xf>
    <xf numFmtId="0" fontId="3" fillId="0" borderId="4" xfId="0" applyFont="1" applyBorder="1" applyAlignment="1">
      <alignment horizontal="center" vertical="center" wrapText="1"/>
    </xf>
    <xf numFmtId="0" fontId="32" fillId="0" borderId="1" xfId="0" applyFont="1" applyBorder="1" applyAlignment="1">
      <alignment vertical="center" wrapText="1"/>
    </xf>
    <xf numFmtId="41" fontId="9" fillId="3" borderId="6" xfId="6" applyFont="1" applyFill="1" applyBorder="1" applyAlignment="1">
      <alignment horizontal="center" vertical="center" wrapText="1"/>
    </xf>
    <xf numFmtId="41" fontId="9" fillId="2" borderId="1" xfId="6" applyFont="1" applyFill="1" applyBorder="1" applyAlignment="1">
      <alignment horizontal="center" vertical="center" wrapText="1"/>
    </xf>
    <xf numFmtId="41" fontId="9" fillId="2" borderId="2" xfId="6" applyFont="1" applyFill="1" applyBorder="1" applyAlignment="1">
      <alignment horizontal="center" vertical="center" wrapText="1"/>
    </xf>
    <xf numFmtId="41" fontId="6" fillId="2" borderId="1" xfId="6" applyFont="1" applyFill="1" applyBorder="1" applyAlignment="1">
      <alignment horizontal="center" vertical="center" wrapText="1"/>
    </xf>
    <xf numFmtId="0" fontId="32" fillId="0" borderId="24" xfId="0" applyFont="1" applyBorder="1" applyAlignment="1">
      <alignment vertical="center" wrapText="1"/>
    </xf>
    <xf numFmtId="0" fontId="3" fillId="2" borderId="13" xfId="0" applyFont="1" applyFill="1" applyBorder="1" applyAlignment="1">
      <alignment horizontal="center" vertical="center" wrapText="1"/>
    </xf>
    <xf numFmtId="0" fontId="32" fillId="0" borderId="12" xfId="0" applyFont="1" applyBorder="1" applyAlignment="1">
      <alignment vertical="center" wrapText="1"/>
    </xf>
    <xf numFmtId="0" fontId="3" fillId="0" borderId="13" xfId="0" applyFont="1" applyBorder="1" applyAlignment="1">
      <alignment horizontal="center" vertical="center" wrapText="1"/>
    </xf>
    <xf numFmtId="41" fontId="9" fillId="3" borderId="6" xfId="0" applyNumberFormat="1" applyFont="1" applyFill="1" applyBorder="1" applyAlignment="1">
      <alignment horizontal="center" vertical="center" wrapText="1"/>
    </xf>
    <xf numFmtId="0" fontId="33" fillId="2" borderId="1" xfId="0" applyFont="1" applyFill="1" applyBorder="1" applyAlignment="1">
      <alignment vertical="center" wrapText="1"/>
    </xf>
    <xf numFmtId="0" fontId="34" fillId="2" borderId="20" xfId="0" applyFont="1" applyFill="1" applyBorder="1" applyAlignment="1">
      <alignment vertical="top" wrapText="1"/>
    </xf>
    <xf numFmtId="165" fontId="34" fillId="2" borderId="1" xfId="4" applyNumberFormat="1" applyFont="1" applyFill="1" applyBorder="1" applyAlignment="1">
      <alignment vertical="top" wrapText="1"/>
    </xf>
    <xf numFmtId="41" fontId="34" fillId="2" borderId="1" xfId="6" applyFont="1" applyFill="1" applyBorder="1" applyAlignment="1">
      <alignment vertical="top" wrapText="1"/>
    </xf>
    <xf numFmtId="41" fontId="17" fillId="2" borderId="1" xfId="6" applyFont="1" applyFill="1" applyBorder="1" applyAlignment="1">
      <alignment vertical="center" wrapText="1"/>
    </xf>
    <xf numFmtId="41" fontId="17" fillId="7" borderId="6" xfId="6" applyFont="1" applyFill="1" applyBorder="1" applyAlignment="1">
      <alignment vertical="center" wrapText="1"/>
    </xf>
    <xf numFmtId="41" fontId="6" fillId="3" borderId="1" xfId="6" applyFont="1" applyFill="1" applyBorder="1" applyAlignment="1">
      <alignment vertical="center"/>
    </xf>
    <xf numFmtId="41" fontId="6" fillId="3" borderId="1" xfId="6" applyFont="1" applyFill="1" applyBorder="1" applyAlignment="1">
      <alignment horizontal="center" vertical="center" wrapText="1"/>
    </xf>
    <xf numFmtId="41" fontId="6" fillId="0" borderId="1" xfId="6" applyFont="1" applyBorder="1" applyAlignment="1">
      <alignment horizontal="center" vertical="center" wrapText="1"/>
    </xf>
    <xf numFmtId="41" fontId="6" fillId="0" borderId="1" xfId="6" applyFont="1" applyBorder="1" applyAlignment="1">
      <alignment vertical="center"/>
    </xf>
    <xf numFmtId="41" fontId="8" fillId="0" borderId="1" xfId="6" applyFont="1" applyBorder="1" applyAlignment="1">
      <alignment horizontal="center" vertical="center" wrapText="1"/>
    </xf>
    <xf numFmtId="41" fontId="8" fillId="0" borderId="1" xfId="6" applyFont="1" applyBorder="1" applyAlignment="1">
      <alignment vertical="center"/>
    </xf>
    <xf numFmtId="41" fontId="8" fillId="2" borderId="13" xfId="6" applyFont="1" applyFill="1" applyBorder="1" applyAlignment="1">
      <alignment horizontal="center" vertical="center" wrapText="1"/>
    </xf>
    <xf numFmtId="41" fontId="6" fillId="2" borderId="1" xfId="6" applyFont="1" applyFill="1" applyBorder="1" applyAlignment="1">
      <alignment horizontal="center" vertical="center"/>
    </xf>
    <xf numFmtId="0" fontId="20" fillId="0" borderId="13" xfId="0" applyFont="1" applyBorder="1" applyAlignment="1">
      <alignment horizontal="left" vertical="top" wrapText="1"/>
    </xf>
    <xf numFmtId="0" fontId="20" fillId="0" borderId="11" xfId="0" applyFont="1" applyBorder="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pplyProtection="1">
      <alignment horizontal="left" vertical="center"/>
      <protection locked="0"/>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6" fillId="0" borderId="0" xfId="0" applyFont="1" applyAlignment="1">
      <alignment horizontal="left"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3" borderId="8"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3" borderId="6" xfId="0" applyFont="1" applyFill="1" applyBorder="1" applyAlignment="1">
      <alignment horizontal="center" vertical="center"/>
    </xf>
    <xf numFmtId="1" fontId="3" fillId="0" borderId="1" xfId="0" applyNumberFormat="1" applyFont="1" applyBorder="1" applyAlignment="1">
      <alignment horizontal="center" vertical="center" wrapText="1"/>
    </xf>
    <xf numFmtId="1" fontId="5" fillId="3" borderId="8" xfId="0" applyNumberFormat="1" applyFont="1" applyFill="1" applyBorder="1" applyAlignment="1">
      <alignment horizontal="center" vertical="center" wrapText="1"/>
    </xf>
    <xf numFmtId="1" fontId="5" fillId="3" borderId="10" xfId="0" applyNumberFormat="1" applyFont="1" applyFill="1" applyBorder="1" applyAlignment="1">
      <alignment horizontal="center" vertical="center" wrapText="1"/>
    </xf>
    <xf numFmtId="1" fontId="5" fillId="3" borderId="9" xfId="0" applyNumberFormat="1" applyFont="1" applyFill="1" applyBorder="1" applyAlignment="1">
      <alignment horizontal="center" vertical="center" wrapText="1"/>
    </xf>
    <xf numFmtId="1" fontId="8" fillId="0" borderId="8" xfId="0" applyNumberFormat="1" applyFont="1" applyBorder="1" applyAlignment="1">
      <alignment horizontal="left" vertical="center" wrapText="1"/>
    </xf>
    <xf numFmtId="1" fontId="8" fillId="0" borderId="10" xfId="0" applyNumberFormat="1" applyFont="1" applyBorder="1" applyAlignment="1">
      <alignment horizontal="left" vertical="center" wrapText="1"/>
    </xf>
    <xf numFmtId="1" fontId="8" fillId="0" borderId="9" xfId="0" applyNumberFormat="1" applyFont="1" applyBorder="1" applyAlignment="1">
      <alignment horizontal="left" vertical="center" wrapText="1"/>
    </xf>
    <xf numFmtId="1" fontId="8" fillId="3" borderId="13"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1" fontId="5" fillId="0" borderId="8" xfId="0" applyNumberFormat="1" applyFont="1" applyBorder="1" applyAlignment="1">
      <alignment horizontal="left" vertical="center" wrapText="1"/>
    </xf>
    <xf numFmtId="1" fontId="5" fillId="0" borderId="10" xfId="0" applyNumberFormat="1" applyFont="1" applyBorder="1" applyAlignment="1">
      <alignment horizontal="left" vertical="center" wrapText="1"/>
    </xf>
    <xf numFmtId="1" fontId="5" fillId="0" borderId="9" xfId="0" applyNumberFormat="1" applyFont="1" applyBorder="1" applyAlignment="1">
      <alignment horizontal="left" vertical="center" wrapText="1"/>
    </xf>
    <xf numFmtId="1" fontId="5" fillId="3" borderId="8" xfId="0" applyNumberFormat="1" applyFont="1" applyFill="1" applyBorder="1" applyAlignment="1">
      <alignment horizontal="left" vertical="center" wrapText="1"/>
    </xf>
    <xf numFmtId="1" fontId="5" fillId="3" borderId="10" xfId="0" applyNumberFormat="1" applyFont="1" applyFill="1" applyBorder="1" applyAlignment="1">
      <alignment horizontal="left" vertical="center" wrapText="1"/>
    </xf>
    <xf numFmtId="1" fontId="5" fillId="3" borderId="9"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xf>
    <xf numFmtId="1" fontId="3" fillId="0" borderId="8"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8" fillId="3" borderId="1" xfId="0" applyNumberFormat="1" applyFont="1" applyFill="1" applyBorder="1" applyAlignment="1">
      <alignment horizontal="center" vertical="center" wrapText="1"/>
    </xf>
    <xf numFmtId="1" fontId="8" fillId="3" borderId="13" xfId="0" applyNumberFormat="1" applyFont="1" applyFill="1" applyBorder="1" applyAlignment="1">
      <alignment horizontal="center" vertical="center" wrapText="1"/>
    </xf>
    <xf numFmtId="1" fontId="8" fillId="3" borderId="6" xfId="0" applyNumberFormat="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6" fillId="2" borderId="1"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0" fontId="6" fillId="2" borderId="20"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5" applyFont="1" applyFill="1" applyBorder="1" applyAlignment="1">
      <alignment horizontal="center"/>
    </xf>
    <xf numFmtId="0" fontId="6" fillId="2" borderId="23" xfId="5" applyFont="1" applyFill="1" applyBorder="1" applyAlignment="1">
      <alignment horizont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6" fillId="0" borderId="0" xfId="0" applyFont="1" applyAlignment="1">
      <alignment horizontal="left" vertical="center" wrapText="1"/>
    </xf>
    <xf numFmtId="0" fontId="8" fillId="2" borderId="10" xfId="0" applyFont="1" applyFill="1" applyBorder="1" applyAlignment="1">
      <alignment horizontal="center" vertical="center"/>
    </xf>
    <xf numFmtId="0" fontId="6" fillId="0" borderId="0" xfId="0" applyFont="1" applyAlignment="1">
      <alignment horizontal="left" vertical="top" wrapText="1"/>
    </xf>
    <xf numFmtId="0" fontId="9" fillId="0" borderId="10"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0" borderId="0" xfId="0" applyFont="1" applyAlignment="1">
      <alignment horizontal="center" vertical="center"/>
    </xf>
    <xf numFmtId="0" fontId="8" fillId="3" borderId="1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8" fillId="3" borderId="8" xfId="0" applyFont="1" applyFill="1" applyBorder="1" applyAlignment="1">
      <alignment horizontal="center" vertical="top"/>
    </xf>
    <xf numFmtId="0" fontId="8" fillId="3" borderId="10" xfId="0" applyFont="1" applyFill="1" applyBorder="1" applyAlignment="1">
      <alignment horizontal="center" vertical="top"/>
    </xf>
    <xf numFmtId="0" fontId="8" fillId="3" borderId="9" xfId="0" applyFont="1" applyFill="1" applyBorder="1" applyAlignment="1">
      <alignment horizontal="center" vertical="top"/>
    </xf>
    <xf numFmtId="0" fontId="8" fillId="3" borderId="18" xfId="0" applyFont="1" applyFill="1" applyBorder="1" applyAlignment="1">
      <alignment horizontal="center" vertical="center"/>
    </xf>
    <xf numFmtId="0" fontId="8" fillId="3" borderId="5" xfId="0" applyFont="1" applyFill="1" applyBorder="1" applyAlignment="1">
      <alignment horizontal="center" vertical="center"/>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8" fillId="3" borderId="3" xfId="0" applyFont="1" applyFill="1" applyBorder="1" applyAlignment="1">
      <alignment horizontal="center" vertical="center" wrapText="1"/>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5" borderId="1"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8" fillId="5" borderId="13"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0" borderId="0" xfId="0" applyFont="1" applyAlignment="1">
      <alignment horizontal="left" vertical="top" wrapText="1"/>
    </xf>
    <xf numFmtId="0" fontId="14" fillId="0" borderId="19" xfId="0" applyFont="1" applyBorder="1" applyAlignment="1">
      <alignment horizontal="left" vertical="center" wrapText="1"/>
    </xf>
    <xf numFmtId="0" fontId="8" fillId="0" borderId="0" xfId="0" applyFont="1" applyAlignment="1">
      <alignment vertical="center"/>
    </xf>
    <xf numFmtId="0" fontId="8" fillId="2" borderId="0" xfId="0" applyFont="1" applyFill="1" applyAlignment="1">
      <alignment horizontal="left" vertical="center" wrapText="1"/>
    </xf>
    <xf numFmtId="0" fontId="8" fillId="3"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14" fillId="2" borderId="0" xfId="0" applyFont="1" applyFill="1" applyAlignment="1">
      <alignment horizontal="left"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indent="4"/>
    </xf>
    <xf numFmtId="0" fontId="6" fillId="2" borderId="2" xfId="0" applyFont="1" applyFill="1" applyBorder="1" applyAlignment="1">
      <alignment vertical="center" wrapText="1"/>
    </xf>
    <xf numFmtId="0" fontId="8" fillId="7" borderId="6" xfId="0" applyFont="1" applyFill="1" applyBorder="1" applyAlignment="1">
      <alignment horizontal="left" vertical="center" wrapText="1"/>
    </xf>
    <xf numFmtId="0" fontId="8" fillId="2" borderId="0" xfId="0" applyFont="1" applyFill="1" applyAlignment="1">
      <alignment horizontal="left" vertical="center"/>
    </xf>
    <xf numFmtId="0" fontId="8" fillId="7" borderId="6" xfId="0" applyFont="1" applyFill="1" applyBorder="1" applyAlignment="1">
      <alignment vertical="center" wrapText="1"/>
    </xf>
    <xf numFmtId="0" fontId="6" fillId="2" borderId="2" xfId="0" applyFont="1" applyFill="1" applyBorder="1" applyAlignment="1">
      <alignment horizontal="left" vertical="center" wrapText="1"/>
    </xf>
    <xf numFmtId="0" fontId="18" fillId="2" borderId="0" xfId="0" applyFont="1" applyFill="1" applyAlignment="1">
      <alignment horizontal="left" vertical="center"/>
    </xf>
    <xf numFmtId="0" fontId="8" fillId="7" borderId="7"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8" fillId="3" borderId="12" xfId="0" applyFont="1" applyFill="1" applyBorder="1" applyAlignment="1">
      <alignment horizontal="left" vertical="center" wrapText="1"/>
    </xf>
    <xf numFmtId="0" fontId="8" fillId="3" borderId="18" xfId="0" applyFont="1" applyFill="1" applyBorder="1" applyAlignment="1">
      <alignment horizontal="left" vertical="center"/>
    </xf>
    <xf numFmtId="0" fontId="8" fillId="3" borderId="20" xfId="0" applyFont="1" applyFill="1" applyBorder="1" applyAlignment="1">
      <alignment horizontal="left" vertical="center"/>
    </xf>
    <xf numFmtId="0" fontId="8" fillId="3" borderId="21" xfId="0" applyFont="1" applyFill="1" applyBorder="1" applyAlignment="1">
      <alignment horizontal="left" vertical="center"/>
    </xf>
    <xf numFmtId="0" fontId="8" fillId="3" borderId="3" xfId="0" applyFont="1" applyFill="1" applyBorder="1" applyAlignment="1">
      <alignment horizontal="left" vertical="center"/>
    </xf>
    <xf numFmtId="0" fontId="8" fillId="3" borderId="5" xfId="0" applyFont="1" applyFill="1" applyBorder="1" applyAlignment="1">
      <alignment horizontal="left"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3" fillId="2" borderId="1" xfId="0" applyFont="1" applyFill="1" applyBorder="1" applyAlignment="1">
      <alignment horizontal="center" vertical="center" wrapText="1"/>
    </xf>
  </cellXfs>
  <cellStyles count="7">
    <cellStyle name="Cálculo" xfId="5" builtinId="22"/>
    <cellStyle name="Hipervínculo" xfId="1" builtinId="8"/>
    <cellStyle name="Millares [0]" xfId="6" builtinId="6"/>
    <cellStyle name="Moneda" xfId="4" builtinId="4"/>
    <cellStyle name="Moneda [0]" xfId="2" builtinId="7"/>
    <cellStyle name="Normal" xfId="0" builtinId="0"/>
    <cellStyle name="Normal_Hoja1" xfId="3"/>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topLeftCell="A32" zoomScaleNormal="100" workbookViewId="0">
      <selection activeCell="A43" sqref="A43"/>
    </sheetView>
  </sheetViews>
  <sheetFormatPr baseColWidth="10" defaultColWidth="0" defaultRowHeight="14.25" x14ac:dyDescent="0.2"/>
  <cols>
    <col min="1" max="1" width="81.85546875" style="15" bestFit="1" customWidth="1"/>
    <col min="2" max="3" width="11.42578125" style="13" customWidth="1"/>
    <col min="4" max="16384" width="11.42578125" style="13" hidden="1"/>
  </cols>
  <sheetData>
    <row r="1" spans="1:2" ht="15" x14ac:dyDescent="0.2">
      <c r="A1" s="1" t="s">
        <v>748</v>
      </c>
    </row>
    <row r="2" spans="1:2" ht="15" x14ac:dyDescent="0.2">
      <c r="A2" s="1"/>
    </row>
    <row r="3" spans="1:2" ht="15" x14ac:dyDescent="0.25">
      <c r="A3" s="17" t="str">
        <f>+'Nota 1'!$A$1</f>
        <v>Nota 1. Naturaleza de la Operación</v>
      </c>
      <c r="B3" s="18" t="s">
        <v>301</v>
      </c>
    </row>
    <row r="4" spans="1:2" ht="15" x14ac:dyDescent="0.25">
      <c r="A4" s="17" t="str">
        <f>+'Nota 2'!$A$1</f>
        <v>Nota 2. Resumen de Normas, Políticas y Estimaciones Contables</v>
      </c>
      <c r="B4" s="18" t="s">
        <v>301</v>
      </c>
    </row>
    <row r="5" spans="1:2" ht="15" x14ac:dyDescent="0.25">
      <c r="A5" s="17" t="str">
        <f>+'Nota 3'!$A$1</f>
        <v>Nota 3. Cambios en Políticas y Estimaciones Contables</v>
      </c>
      <c r="B5" s="18" t="s">
        <v>301</v>
      </c>
    </row>
    <row r="6" spans="1:2" ht="15" x14ac:dyDescent="0.25">
      <c r="A6" s="17" t="str">
        <f>+'Nota 4'!$A$1</f>
        <v xml:space="preserve">Nota 4. Recursos Disponibles </v>
      </c>
      <c r="B6" s="18" t="s">
        <v>301</v>
      </c>
    </row>
    <row r="7" spans="1:2" ht="15" x14ac:dyDescent="0.25">
      <c r="A7" s="17" t="str">
        <f>+'Nota 5'!$A$1</f>
        <v>Nota 5. Cuentas por Cobrar con Contraprestación</v>
      </c>
      <c r="B7" s="18" t="s">
        <v>301</v>
      </c>
    </row>
    <row r="8" spans="1:2" ht="15" x14ac:dyDescent="0.25">
      <c r="A8" s="17" t="str">
        <f>+'Nota 6'!$A$1</f>
        <v>Nota 6. Cuentas por Cobrar sin Contraprestación</v>
      </c>
      <c r="B8" s="18" t="s">
        <v>301</v>
      </c>
    </row>
    <row r="9" spans="1:2" ht="15" x14ac:dyDescent="0.25">
      <c r="A9" s="17" t="str">
        <f>+'Nota 7'!$A$1</f>
        <v>Nota 7. Inversiones Financieras</v>
      </c>
      <c r="B9" s="18" t="s">
        <v>301</v>
      </c>
    </row>
    <row r="10" spans="1:2" ht="15" x14ac:dyDescent="0.25">
      <c r="A10" s="17" t="str">
        <f>+'Nota 8'!$A$1</f>
        <v>Nota 8. Préstamos</v>
      </c>
      <c r="B10" s="18" t="s">
        <v>301</v>
      </c>
    </row>
    <row r="11" spans="1:2" ht="15" x14ac:dyDescent="0.25">
      <c r="A11" s="17" t="str">
        <f>+'Nota 9'!$A$1</f>
        <v>Nota 9. Deudores Varios</v>
      </c>
      <c r="B11" s="18" t="s">
        <v>301</v>
      </c>
    </row>
    <row r="12" spans="1:2" ht="15" x14ac:dyDescent="0.25">
      <c r="A12" s="17" t="str">
        <f>+'Nota 10'!$A$1</f>
        <v>Nota 10. Deterioro Acumulado de Bienes Financieros</v>
      </c>
      <c r="B12" s="18" t="s">
        <v>301</v>
      </c>
    </row>
    <row r="13" spans="1:2" ht="15" x14ac:dyDescent="0.25">
      <c r="A13" s="17" t="str">
        <f>+'Nota 11'!$A$1</f>
        <v xml:space="preserve">Nota 11. Existencias </v>
      </c>
      <c r="B13" s="18" t="s">
        <v>301</v>
      </c>
    </row>
    <row r="14" spans="1:2" ht="15" x14ac:dyDescent="0.25">
      <c r="A14" s="17" t="str">
        <f>+'Nota 12'!$A$1</f>
        <v>Nota 12. Bienes de Uso</v>
      </c>
      <c r="B14" s="18" t="s">
        <v>301</v>
      </c>
    </row>
    <row r="15" spans="1:2" ht="15" x14ac:dyDescent="0.25">
      <c r="A15" s="17" t="str">
        <f>+'Nota 13'!$A$1</f>
        <v>Nota 13. Costo de Estudios y Programas</v>
      </c>
      <c r="B15" s="18" t="s">
        <v>301</v>
      </c>
    </row>
    <row r="16" spans="1:2" ht="15" x14ac:dyDescent="0.25">
      <c r="A16" s="17" t="str">
        <f>+'Nota 14'!$A$1</f>
        <v>Nota 14. Activos Intangibles</v>
      </c>
      <c r="B16" s="18" t="s">
        <v>301</v>
      </c>
    </row>
    <row r="17" spans="1:2" ht="15" x14ac:dyDescent="0.25">
      <c r="A17" s="17" t="str">
        <f>+'Nota 15'!$A$1</f>
        <v>Nota 15. Propiedades de Inversión</v>
      </c>
      <c r="B17" s="18" t="s">
        <v>301</v>
      </c>
    </row>
    <row r="18" spans="1:2" ht="15" x14ac:dyDescent="0.25">
      <c r="A18" s="17" t="str">
        <f>+'Nota 16'!$A$1</f>
        <v>Nota 16. Agricultura</v>
      </c>
      <c r="B18" s="18" t="s">
        <v>301</v>
      </c>
    </row>
    <row r="19" spans="1:2" ht="15" x14ac:dyDescent="0.25">
      <c r="A19" s="17" t="str">
        <f>+'Nota 17'!$A$1</f>
        <v xml:space="preserve">Nota 17. Otros Activos No Corrientes </v>
      </c>
      <c r="B19" s="18" t="s">
        <v>301</v>
      </c>
    </row>
    <row r="20" spans="1:2" ht="15" x14ac:dyDescent="0.25">
      <c r="A20" s="17" t="str">
        <f>+'Nota 18'!$A$1</f>
        <v>Nota 18. Depósitos de Terceros</v>
      </c>
      <c r="B20" s="18" t="s">
        <v>301</v>
      </c>
    </row>
    <row r="21" spans="1:2" ht="15" x14ac:dyDescent="0.25">
      <c r="A21" s="17" t="str">
        <f>+'Nota 19'!$A$1</f>
        <v>Nota 19. Deuda Pública</v>
      </c>
      <c r="B21" s="18" t="s">
        <v>301</v>
      </c>
    </row>
    <row r="22" spans="1:2" ht="15" x14ac:dyDescent="0.25">
      <c r="A22" s="17" t="str">
        <f>+'Nota 20'!$A$1</f>
        <v>Nota 20. Cuentas por Pagar con Contraprestación</v>
      </c>
      <c r="B22" s="18" t="s">
        <v>301</v>
      </c>
    </row>
    <row r="23" spans="1:2" ht="15" x14ac:dyDescent="0.25">
      <c r="A23" s="17" t="str">
        <f>+'Nota 21'!$A$1</f>
        <v>Nota 21. Cuentas por Pagar sin Contraprestación</v>
      </c>
      <c r="B23" s="18" t="s">
        <v>301</v>
      </c>
    </row>
    <row r="24" spans="1:2" ht="15" x14ac:dyDescent="0.25">
      <c r="A24" s="17" t="str">
        <f>+'Nota 22'!$A$1</f>
        <v>Nota 22. Provisiones</v>
      </c>
      <c r="B24" s="18" t="s">
        <v>301</v>
      </c>
    </row>
    <row r="25" spans="1:2" ht="15" x14ac:dyDescent="0.25">
      <c r="A25" s="17" t="str">
        <f>+'Nota 23'!$A$1</f>
        <v>Nota 23. Beneficios a los Empleados</v>
      </c>
      <c r="B25" s="18" t="s">
        <v>301</v>
      </c>
    </row>
    <row r="26" spans="1:2" ht="15" x14ac:dyDescent="0.25">
      <c r="A26" s="17" t="str">
        <f>+'Nota 24'!$A$1</f>
        <v>Nota 24. Arrendamientos</v>
      </c>
      <c r="B26" s="18" t="s">
        <v>301</v>
      </c>
    </row>
    <row r="27" spans="1:2" ht="15" x14ac:dyDescent="0.25">
      <c r="A27" s="17" t="str">
        <f>+'Nota 25'!$A$1</f>
        <v>Nota 25. Concesiones</v>
      </c>
      <c r="B27" s="18" t="s">
        <v>301</v>
      </c>
    </row>
    <row r="28" spans="1:2" ht="15" x14ac:dyDescent="0.25">
      <c r="A28" s="17" t="str">
        <f>+'Nota 26'!$A$1</f>
        <v xml:space="preserve">Nota 26. Otros Pasivos </v>
      </c>
      <c r="B28" s="18" t="s">
        <v>301</v>
      </c>
    </row>
    <row r="29" spans="1:2" ht="15" x14ac:dyDescent="0.25">
      <c r="A29" s="17" t="str">
        <f>+'Nota 27'!$A$1</f>
        <v>Nota 27. Activos y Pasivos Contingentes</v>
      </c>
      <c r="B29" s="18" t="s">
        <v>301</v>
      </c>
    </row>
    <row r="30" spans="1:2" ht="15" x14ac:dyDescent="0.25">
      <c r="A30" s="17" t="str">
        <f>+'Nota 28'!$A$1</f>
        <v xml:space="preserve">Nota 28. Ingresos de Transacciones con Contraprestación </v>
      </c>
      <c r="B30" s="18" t="s">
        <v>301</v>
      </c>
    </row>
    <row r="31" spans="1:2" ht="15" x14ac:dyDescent="0.25">
      <c r="A31" s="17" t="str">
        <f>+'Nota 29'!$A$1</f>
        <v xml:space="preserve">Nota 29. Transferencias, Impuestos y Multas </v>
      </c>
      <c r="B31" s="18" t="s">
        <v>301</v>
      </c>
    </row>
    <row r="32" spans="1:2" ht="15" x14ac:dyDescent="0.25">
      <c r="A32" s="17" t="str">
        <f>+'Nota 30'!$A$1</f>
        <v xml:space="preserve">Nota 30. Efectos de las Variaciones en los Tipos de Cambio de la Moneda Extranjera </v>
      </c>
      <c r="B32" s="18" t="s">
        <v>301</v>
      </c>
    </row>
    <row r="33" spans="1:2" ht="15" x14ac:dyDescent="0.25">
      <c r="A33" s="17" t="str">
        <f>+'Nota 31'!$A$1</f>
        <v>Nota 31. Errores</v>
      </c>
      <c r="B33" s="18" t="s">
        <v>301</v>
      </c>
    </row>
    <row r="34" spans="1:2" ht="15" x14ac:dyDescent="0.25">
      <c r="A34" s="17" t="str">
        <f>+'Nota 32'!$A$1</f>
        <v>Nota 32. Información Financiera por Segmentos</v>
      </c>
      <c r="B34" s="18" t="s">
        <v>301</v>
      </c>
    </row>
    <row r="35" spans="1:2" ht="15" x14ac:dyDescent="0.25">
      <c r="A35" s="17" t="str">
        <f>+'Nota 33'!$A$1</f>
        <v>Nota 33. Información a Revelar sobre Partes Relacionadas</v>
      </c>
      <c r="B35" s="18" t="s">
        <v>301</v>
      </c>
    </row>
    <row r="36" spans="1:2" ht="15" x14ac:dyDescent="0.25">
      <c r="A36" s="17" t="str">
        <f>+'Nota 34'!$A$1</f>
        <v>Nota 34. Inversiones en Asociadas y Negocios Conjuntos</v>
      </c>
      <c r="B36" s="18" t="s">
        <v>301</v>
      </c>
    </row>
    <row r="37" spans="1:2" ht="15" x14ac:dyDescent="0.25">
      <c r="A37" s="17" t="str">
        <f>+'Nota 35'!$A$1</f>
        <v>Nota 35. Estados financieros consolidados y separados</v>
      </c>
      <c r="B37" s="18" t="s">
        <v>301</v>
      </c>
    </row>
    <row r="38" spans="1:2" ht="15" x14ac:dyDescent="0.25">
      <c r="A38" s="17" t="str">
        <f>+'Nota 36'!$A$1</f>
        <v>Nota 36. Diferencias entre el Presupuesto Actualizado y Devengado</v>
      </c>
      <c r="B38" s="18" t="s">
        <v>301</v>
      </c>
    </row>
    <row r="39" spans="1:2" ht="15" x14ac:dyDescent="0.25">
      <c r="A39" s="17" t="str">
        <f>+'Nota 37'!$A$1</f>
        <v>Nota 37. Transferencias de ingresos y gastos presupuestarios</v>
      </c>
      <c r="B39" s="18" t="s">
        <v>301</v>
      </c>
    </row>
    <row r="40" spans="1:2" ht="15" x14ac:dyDescent="0.25">
      <c r="A40" s="17" t="str">
        <f>+'Nota 38'!$A$1</f>
        <v xml:space="preserve">Nota 38. Variaciones en el Patrimonio Neto </v>
      </c>
      <c r="B40" s="18" t="s">
        <v>301</v>
      </c>
    </row>
    <row r="41" spans="1:2" ht="15" x14ac:dyDescent="0.25">
      <c r="A41" s="17" t="str">
        <f>+'Nota 39'!$A$1</f>
        <v>Nota 39. Hechos Ocurridos Después de la Fecha de Presentación</v>
      </c>
      <c r="B41" s="18" t="s">
        <v>301</v>
      </c>
    </row>
    <row r="42" spans="1:2" ht="15" x14ac:dyDescent="0.25">
      <c r="A42" s="17" t="str">
        <f>+'Nota 40'!$A$1</f>
        <v>Nota 40. Bienes de Uso recibidos en comodato</v>
      </c>
      <c r="B42" s="18" t="s">
        <v>301</v>
      </c>
    </row>
    <row r="43" spans="1:2" ht="15" x14ac:dyDescent="0.25">
      <c r="A43" s="17" t="str">
        <f>+'Nota 41'!A1</f>
        <v>Nota 41. Otra Información a Revelar</v>
      </c>
      <c r="B43" s="18" t="s">
        <v>301</v>
      </c>
    </row>
  </sheetData>
  <conditionalFormatting sqref="A20">
    <cfRule type="expression" dxfId="1" priority="21">
      <formula>OR(#REF!="Eliminada",#REF!="N/A")</formula>
    </cfRule>
    <cfRule type="expression" dxfId="0" priority="22">
      <formula>#REF!="Ok"</formula>
    </cfRule>
  </conditionalFormatting>
  <hyperlinks>
    <hyperlink ref="B3" location="'Nota 1'!A1" display="Nota"/>
    <hyperlink ref="B4" location="'Nota 2'!A1" display="Nota"/>
    <hyperlink ref="B5" location="'Nota 3'!A1" display="Nota"/>
    <hyperlink ref="B7" location="'Nota 5'!A1" display="Nota"/>
    <hyperlink ref="B8" location="'Nota 6'!A1" display="Nota"/>
    <hyperlink ref="B9" location="'Nota 7'!A1" display="Nota"/>
    <hyperlink ref="B10" location="'Nota 8'!A1" display="Nota"/>
    <hyperlink ref="B11" location="'Nota 9'!A1" display="Nota"/>
    <hyperlink ref="B12" location="'Nota 10'!A1" display="Nota"/>
    <hyperlink ref="B13" location="'Nota 11'!A1" display="Nota"/>
    <hyperlink ref="B14" location="'Nota 12'!A1" display="Nota"/>
    <hyperlink ref="B15" location="'Nota 13'!A1" display="Nota"/>
    <hyperlink ref="B16" location="'Nota 14'!A1" display="Nota"/>
    <hyperlink ref="B17" location="'Nota 15'!A1" display="Nota"/>
    <hyperlink ref="B18" location="'Nota 16'!A1" display="Nota"/>
    <hyperlink ref="B6" location="'Nota 4'!A1" display="Nota"/>
    <hyperlink ref="B19" location="'Nota 17'!A1" display="Nota"/>
    <hyperlink ref="B20" location="'Nota 18'!A1" display="Nota"/>
    <hyperlink ref="B21" location="'Nota 19'!A1" display="Nota"/>
    <hyperlink ref="B22" location="'Nota 20'!A1" display="Nota"/>
    <hyperlink ref="B23" location="'Nota 21'!A1" display="Nota"/>
    <hyperlink ref="B24" location="'Nota 22'!A1" display="Nota"/>
    <hyperlink ref="B25" location="'Nota 23'!A1" display="Nota"/>
    <hyperlink ref="B26" location="'Nota 24'!A1" display="Nota"/>
    <hyperlink ref="B27" location="'Nota 25'!A1" display="Nota"/>
    <hyperlink ref="B28" location="'Nota 26'!A1" display="Nota"/>
    <hyperlink ref="B29" location="'Nota 27'!A1" display="Nota"/>
    <hyperlink ref="B30" location="'Nota 28'!A1" display="Nota"/>
    <hyperlink ref="B31" location="'Nota 29'!A1" display="Nota"/>
    <hyperlink ref="B32" location="'Nota 30'!A1" display="Nota"/>
    <hyperlink ref="B33" location="'Nota 31'!A1" display="Nota"/>
    <hyperlink ref="B34" location="'Nota 32'!A1" display="Nota"/>
    <hyperlink ref="B35" location="'Nota 33'!A1" display="Nota"/>
    <hyperlink ref="B36" location="'Nota 34'!A1" display="Nota"/>
    <hyperlink ref="B37" location="'Nota 35'!A1" display="Nota"/>
    <hyperlink ref="B38" location="'Nota 36'!A1" display="Nota"/>
    <hyperlink ref="B40" location="'Nota 38'!A1" display="Nota"/>
    <hyperlink ref="B41" location="'Nota 39'!A1" display="Nota"/>
    <hyperlink ref="B42" location="'Nota 40'!A1" display="Nota"/>
    <hyperlink ref="B39" location="'Nota 37'!A1" display="Nota"/>
    <hyperlink ref="B43" location="'Nota 41'!A1" display="Nota"/>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7"/>
  <sheetViews>
    <sheetView showGridLines="0" zoomScale="80" zoomScaleNormal="80" workbookViewId="0">
      <selection activeCell="C191" sqref="C191"/>
    </sheetView>
  </sheetViews>
  <sheetFormatPr baseColWidth="10" defaultColWidth="11.42578125" defaultRowHeight="14.25" x14ac:dyDescent="0.25"/>
  <cols>
    <col min="1" max="1" width="21.85546875" style="47" customWidth="1"/>
    <col min="2" max="2" width="35.5703125" style="17" customWidth="1"/>
    <col min="3" max="3" width="37" style="17" customWidth="1"/>
    <col min="4" max="4" width="38" style="17" customWidth="1"/>
    <col min="5" max="5" width="37.85546875" style="17" customWidth="1"/>
    <col min="6" max="6" width="34.42578125" style="17" customWidth="1"/>
    <col min="7" max="7" width="31" style="17" customWidth="1"/>
    <col min="8" max="9" width="13.5703125" style="17" customWidth="1"/>
    <col min="10" max="10" width="11.42578125" style="17" customWidth="1"/>
    <col min="11" max="16384" width="11.42578125" style="17"/>
  </cols>
  <sheetData>
    <row r="1" spans="1:7" ht="15" x14ac:dyDescent="0.25">
      <c r="A1" s="359" t="s">
        <v>235</v>
      </c>
      <c r="B1" s="359"/>
      <c r="D1" s="22"/>
      <c r="E1" s="22"/>
      <c r="F1" s="22"/>
      <c r="G1" s="22"/>
    </row>
    <row r="2" spans="1:7" x14ac:dyDescent="0.25">
      <c r="B2" s="47"/>
      <c r="C2" s="47"/>
      <c r="D2" s="47"/>
      <c r="E2" s="47"/>
      <c r="F2" s="47"/>
      <c r="G2" s="47"/>
    </row>
    <row r="3" spans="1:7" ht="15" x14ac:dyDescent="0.25">
      <c r="A3" s="22" t="s">
        <v>236</v>
      </c>
      <c r="B3" s="22"/>
      <c r="C3" s="22"/>
      <c r="D3" s="22"/>
      <c r="E3" s="22"/>
      <c r="F3" s="22"/>
    </row>
    <row r="4" spans="1:7" ht="15" x14ac:dyDescent="0.25">
      <c r="A4" s="22"/>
      <c r="B4" s="22"/>
      <c r="C4" s="22"/>
      <c r="D4" s="22"/>
      <c r="E4" s="22"/>
      <c r="F4" s="22"/>
    </row>
    <row r="5" spans="1:7" ht="15" x14ac:dyDescent="0.25">
      <c r="A5" s="20" t="s">
        <v>146</v>
      </c>
      <c r="B5" s="47"/>
      <c r="C5" s="47"/>
      <c r="D5" s="22"/>
      <c r="E5" s="22"/>
      <c r="F5" s="22"/>
      <c r="G5" s="22"/>
    </row>
    <row r="6" spans="1:7" x14ac:dyDescent="0.25">
      <c r="A6" s="17"/>
    </row>
    <row r="7" spans="1:7" x14ac:dyDescent="0.25">
      <c r="A7" s="17"/>
    </row>
    <row r="8" spans="1:7" ht="15" x14ac:dyDescent="0.25">
      <c r="A8" s="21" t="s">
        <v>434</v>
      </c>
      <c r="B8" s="39" t="s">
        <v>363</v>
      </c>
      <c r="C8" s="21" t="s">
        <v>751</v>
      </c>
      <c r="D8" s="21" t="s">
        <v>711</v>
      </c>
    </row>
    <row r="9" spans="1:7" x14ac:dyDescent="0.25">
      <c r="A9" s="75">
        <v>11408</v>
      </c>
      <c r="B9" s="76" t="s">
        <v>381</v>
      </c>
      <c r="C9" s="63">
        <v>556328</v>
      </c>
      <c r="D9" s="270">
        <v>394733</v>
      </c>
    </row>
    <row r="10" spans="1:7" ht="28.5" x14ac:dyDescent="0.25">
      <c r="A10" s="75">
        <v>11498</v>
      </c>
      <c r="B10" s="76" t="s">
        <v>380</v>
      </c>
      <c r="C10" s="63">
        <v>0</v>
      </c>
      <c r="D10" s="270">
        <v>0</v>
      </c>
    </row>
    <row r="11" spans="1:7" x14ac:dyDescent="0.25">
      <c r="A11" s="75">
        <v>11601</v>
      </c>
      <c r="B11" s="76" t="s">
        <v>591</v>
      </c>
      <c r="C11" s="63">
        <v>0</v>
      </c>
      <c r="D11" s="270">
        <v>0</v>
      </c>
    </row>
    <row r="12" spans="1:7" x14ac:dyDescent="0.25">
      <c r="A12" s="75">
        <v>12101</v>
      </c>
      <c r="B12" s="76" t="s">
        <v>382</v>
      </c>
      <c r="C12" s="63">
        <v>0</v>
      </c>
      <c r="D12" s="270">
        <v>0</v>
      </c>
    </row>
    <row r="13" spans="1:7" x14ac:dyDescent="0.25">
      <c r="A13" s="75">
        <v>12102</v>
      </c>
      <c r="B13" s="76" t="s">
        <v>435</v>
      </c>
      <c r="C13" s="63">
        <v>0</v>
      </c>
      <c r="D13" s="270">
        <v>0</v>
      </c>
    </row>
    <row r="14" spans="1:7" x14ac:dyDescent="0.25">
      <c r="A14" s="75">
        <v>12103</v>
      </c>
      <c r="B14" s="76" t="s">
        <v>436</v>
      </c>
      <c r="C14" s="63">
        <v>822507</v>
      </c>
      <c r="D14" s="270">
        <v>462226</v>
      </c>
    </row>
    <row r="15" spans="1:7" x14ac:dyDescent="0.25">
      <c r="A15" s="75">
        <v>12105</v>
      </c>
      <c r="B15" s="76" t="s">
        <v>383</v>
      </c>
      <c r="C15" s="63">
        <v>0</v>
      </c>
      <c r="D15" s="270">
        <v>0</v>
      </c>
    </row>
    <row r="16" spans="1:7" ht="32.450000000000003" customHeight="1" x14ac:dyDescent="0.25">
      <c r="A16" s="55">
        <v>12106</v>
      </c>
      <c r="B16" s="6" t="s">
        <v>648</v>
      </c>
      <c r="C16" s="45">
        <v>0</v>
      </c>
      <c r="D16" s="269">
        <v>0</v>
      </c>
    </row>
    <row r="17" spans="1:8" ht="15" x14ac:dyDescent="0.25">
      <c r="A17" s="410" t="s">
        <v>11</v>
      </c>
      <c r="B17" s="410"/>
      <c r="C17" s="46">
        <f>SUM(C9:C16)</f>
        <v>1378835</v>
      </c>
      <c r="D17" s="230">
        <f>SUM(D9:D16)</f>
        <v>856959</v>
      </c>
    </row>
    <row r="18" spans="1:8" x14ac:dyDescent="0.25">
      <c r="A18" s="17"/>
    </row>
    <row r="19" spans="1:8" ht="15" x14ac:dyDescent="0.25">
      <c r="A19" s="22" t="s">
        <v>147</v>
      </c>
    </row>
    <row r="20" spans="1:8" x14ac:dyDescent="0.25">
      <c r="A20" s="17"/>
    </row>
    <row r="21" spans="1:8" ht="15" x14ac:dyDescent="0.25">
      <c r="A21" s="412" t="s">
        <v>434</v>
      </c>
      <c r="B21" s="365" t="s">
        <v>751</v>
      </c>
      <c r="C21" s="367"/>
      <c r="D21" s="366"/>
      <c r="E21" s="407" t="s">
        <v>711</v>
      </c>
      <c r="F21" s="408"/>
      <c r="G21" s="409"/>
    </row>
    <row r="22" spans="1:8" ht="15" x14ac:dyDescent="0.25">
      <c r="A22" s="413"/>
      <c r="B22" s="21" t="s">
        <v>543</v>
      </c>
      <c r="C22" s="21" t="s">
        <v>542</v>
      </c>
      <c r="D22" s="21" t="s">
        <v>3</v>
      </c>
      <c r="E22" s="23" t="s">
        <v>544</v>
      </c>
      <c r="F22" s="23" t="s">
        <v>542</v>
      </c>
      <c r="G22" s="23" t="s">
        <v>3</v>
      </c>
    </row>
    <row r="23" spans="1:8" x14ac:dyDescent="0.25">
      <c r="A23" s="42">
        <v>1210601</v>
      </c>
      <c r="B23" s="45"/>
      <c r="C23" s="45"/>
      <c r="D23" s="45"/>
      <c r="E23" s="67"/>
      <c r="F23" s="67"/>
      <c r="G23" s="67"/>
    </row>
    <row r="24" spans="1:8" x14ac:dyDescent="0.25">
      <c r="A24" s="42">
        <v>1210602</v>
      </c>
      <c r="B24" s="45"/>
      <c r="C24" s="45"/>
      <c r="D24" s="45"/>
      <c r="E24" s="67"/>
      <c r="F24" s="67"/>
      <c r="G24" s="67"/>
    </row>
    <row r="25" spans="1:8" x14ac:dyDescent="0.25">
      <c r="A25" s="42">
        <v>1210603</v>
      </c>
      <c r="B25" s="45"/>
      <c r="C25" s="45"/>
      <c r="D25" s="45"/>
      <c r="E25" s="67"/>
      <c r="F25" s="67"/>
      <c r="G25" s="67"/>
    </row>
    <row r="26" spans="1:8" x14ac:dyDescent="0.25">
      <c r="A26" s="42">
        <v>1210604</v>
      </c>
      <c r="B26" s="45"/>
      <c r="C26" s="45"/>
      <c r="D26" s="45"/>
      <c r="E26" s="67"/>
      <c r="F26" s="67"/>
      <c r="G26" s="67"/>
    </row>
    <row r="27" spans="1:8" x14ac:dyDescent="0.25">
      <c r="A27" s="42">
        <v>1210605</v>
      </c>
      <c r="B27" s="45"/>
      <c r="C27" s="45"/>
      <c r="D27" s="45"/>
      <c r="E27" s="67"/>
      <c r="F27" s="67"/>
      <c r="G27" s="67"/>
    </row>
    <row r="28" spans="1:8" x14ac:dyDescent="0.25">
      <c r="A28" s="42">
        <v>1210606</v>
      </c>
      <c r="B28" s="45"/>
      <c r="C28" s="45"/>
      <c r="D28" s="45"/>
      <c r="E28" s="67"/>
      <c r="F28" s="67"/>
      <c r="G28" s="67"/>
    </row>
    <row r="29" spans="1:8" x14ac:dyDescent="0.25">
      <c r="A29" s="42">
        <v>1210699</v>
      </c>
      <c r="B29" s="45"/>
      <c r="C29" s="45"/>
      <c r="D29" s="45"/>
      <c r="E29" s="67"/>
      <c r="F29" s="67"/>
      <c r="G29" s="67"/>
    </row>
    <row r="30" spans="1:8" ht="15" x14ac:dyDescent="0.25">
      <c r="A30" s="78" t="s">
        <v>437</v>
      </c>
      <c r="B30" s="79"/>
      <c r="C30" s="79"/>
      <c r="D30" s="79"/>
      <c r="E30" s="25"/>
      <c r="F30" s="25"/>
      <c r="G30" s="25"/>
      <c r="H30" s="80"/>
    </row>
    <row r="31" spans="1:8" x14ac:dyDescent="0.25">
      <c r="A31" s="17"/>
    </row>
    <row r="32" spans="1:8" ht="15" x14ac:dyDescent="0.25">
      <c r="A32" s="414" t="s">
        <v>307</v>
      </c>
      <c r="B32" s="414"/>
      <c r="C32" s="414"/>
      <c r="D32" s="22"/>
      <c r="E32" s="22"/>
      <c r="F32" s="22"/>
    </row>
    <row r="33" spans="1:9" ht="15" x14ac:dyDescent="0.25">
      <c r="A33" s="17"/>
      <c r="D33" s="22"/>
      <c r="E33" s="22"/>
      <c r="F33" s="22"/>
    </row>
    <row r="34" spans="1:9" ht="15" customHeight="1" x14ac:dyDescent="0.25">
      <c r="A34" s="365" t="s">
        <v>751</v>
      </c>
      <c r="B34" s="367"/>
      <c r="C34" s="367"/>
      <c r="D34" s="367"/>
      <c r="E34" s="367"/>
      <c r="F34" s="366"/>
    </row>
    <row r="35" spans="1:9" ht="14.25" customHeight="1" x14ac:dyDescent="0.25">
      <c r="A35" s="383" t="s">
        <v>5</v>
      </c>
      <c r="B35" s="412" t="s">
        <v>6</v>
      </c>
      <c r="C35" s="383" t="s">
        <v>7</v>
      </c>
      <c r="D35" s="384" t="s">
        <v>545</v>
      </c>
      <c r="E35" s="384" t="s">
        <v>438</v>
      </c>
      <c r="F35" s="384" t="s">
        <v>3</v>
      </c>
    </row>
    <row r="36" spans="1:9" x14ac:dyDescent="0.25">
      <c r="A36" s="383"/>
      <c r="B36" s="413"/>
      <c r="C36" s="383" t="s">
        <v>3</v>
      </c>
      <c r="D36" s="385"/>
      <c r="E36" s="385"/>
      <c r="F36" s="385"/>
    </row>
    <row r="37" spans="1:9" ht="14.25" customHeight="1" x14ac:dyDescent="0.25">
      <c r="A37" s="42">
        <v>1</v>
      </c>
      <c r="B37" s="45"/>
      <c r="C37" s="45"/>
      <c r="D37" s="67"/>
      <c r="E37" s="81"/>
      <c r="F37" s="81"/>
    </row>
    <row r="38" spans="1:9" ht="15" x14ac:dyDescent="0.25">
      <c r="A38" s="42">
        <v>10</v>
      </c>
      <c r="B38" s="45"/>
      <c r="C38" s="45"/>
      <c r="D38" s="67"/>
      <c r="E38" s="81"/>
      <c r="F38" s="81"/>
    </row>
    <row r="39" spans="1:9" ht="14.45" customHeight="1" x14ac:dyDescent="0.25">
      <c r="A39" s="415" t="s">
        <v>407</v>
      </c>
      <c r="B39" s="416"/>
      <c r="C39" s="417"/>
      <c r="D39" s="81"/>
      <c r="E39" s="81"/>
      <c r="F39" s="81"/>
    </row>
    <row r="40" spans="1:9" ht="15" x14ac:dyDescent="0.25">
      <c r="A40" s="362" t="s">
        <v>371</v>
      </c>
      <c r="B40" s="419"/>
      <c r="C40" s="363"/>
      <c r="D40" s="25"/>
      <c r="E40" s="84"/>
      <c r="F40" s="84"/>
    </row>
    <row r="41" spans="1:9" ht="15" x14ac:dyDescent="0.25">
      <c r="A41" s="82"/>
      <c r="B41" s="83"/>
      <c r="C41" s="83"/>
      <c r="D41" s="85"/>
      <c r="E41" s="86"/>
      <c r="F41" s="22"/>
    </row>
    <row r="42" spans="1:9" ht="14.45" customHeight="1" x14ac:dyDescent="0.25">
      <c r="A42" s="407" t="s">
        <v>546</v>
      </c>
      <c r="B42" s="408"/>
      <c r="C42" s="408"/>
      <c r="D42" s="408"/>
      <c r="E42" s="409"/>
      <c r="F42" s="22"/>
    </row>
    <row r="43" spans="1:9" ht="15" x14ac:dyDescent="0.25">
      <c r="A43" s="418"/>
      <c r="B43" s="418"/>
      <c r="C43" s="418"/>
      <c r="D43" s="418"/>
      <c r="E43" s="418"/>
      <c r="F43" s="22"/>
    </row>
    <row r="44" spans="1:9" ht="15" x14ac:dyDescent="0.25">
      <c r="A44" s="87"/>
      <c r="B44" s="87"/>
      <c r="C44" s="49"/>
      <c r="E44" s="22"/>
      <c r="F44" s="22"/>
    </row>
    <row r="45" spans="1:9" ht="15" x14ac:dyDescent="0.25">
      <c r="A45" s="87"/>
      <c r="B45" s="49"/>
      <c r="C45" s="49"/>
      <c r="E45" s="22"/>
      <c r="F45" s="22"/>
    </row>
    <row r="46" spans="1:9" ht="15" x14ac:dyDescent="0.25">
      <c r="A46" s="411" t="s">
        <v>753</v>
      </c>
      <c r="B46" s="411"/>
      <c r="C46" s="7"/>
      <c r="D46" s="7"/>
      <c r="E46" s="7"/>
      <c r="F46" s="7"/>
      <c r="G46" s="49"/>
      <c r="H46" s="49"/>
      <c r="I46" s="49"/>
    </row>
    <row r="47" spans="1:9" x14ac:dyDescent="0.25">
      <c r="A47" s="380"/>
      <c r="B47" s="380"/>
      <c r="C47" s="7"/>
      <c r="D47" s="7"/>
      <c r="E47" s="7"/>
      <c r="F47" s="7"/>
      <c r="G47" s="49"/>
      <c r="H47" s="49"/>
      <c r="I47" s="49"/>
    </row>
    <row r="48" spans="1:9" x14ac:dyDescent="0.25">
      <c r="A48" s="49"/>
      <c r="B48" s="49"/>
      <c r="C48" s="7"/>
      <c r="D48" s="7"/>
      <c r="E48" s="7"/>
      <c r="F48" s="7"/>
      <c r="G48" s="49"/>
      <c r="H48" s="49"/>
      <c r="I48" s="49"/>
    </row>
    <row r="49" spans="1:6" ht="13.7" customHeight="1" x14ac:dyDescent="0.25">
      <c r="A49" s="365" t="s">
        <v>711</v>
      </c>
      <c r="B49" s="367"/>
      <c r="C49" s="367"/>
      <c r="D49" s="367"/>
      <c r="E49" s="367"/>
      <c r="F49" s="366"/>
    </row>
    <row r="50" spans="1:6" x14ac:dyDescent="0.25">
      <c r="A50" s="383" t="s">
        <v>5</v>
      </c>
      <c r="B50" s="412" t="s">
        <v>6</v>
      </c>
      <c r="C50" s="383" t="s">
        <v>7</v>
      </c>
      <c r="D50" s="384" t="s">
        <v>545</v>
      </c>
      <c r="E50" s="384" t="s">
        <v>438</v>
      </c>
      <c r="F50" s="384" t="s">
        <v>3</v>
      </c>
    </row>
    <row r="51" spans="1:6" x14ac:dyDescent="0.25">
      <c r="A51" s="383"/>
      <c r="B51" s="413"/>
      <c r="C51" s="383" t="s">
        <v>3</v>
      </c>
      <c r="D51" s="385"/>
      <c r="E51" s="385"/>
      <c r="F51" s="385"/>
    </row>
    <row r="52" spans="1:6" ht="15" x14ac:dyDescent="0.25">
      <c r="A52" s="42">
        <v>1</v>
      </c>
      <c r="B52" s="45"/>
      <c r="C52" s="45"/>
      <c r="D52" s="67"/>
      <c r="E52" s="81"/>
      <c r="F52" s="81"/>
    </row>
    <row r="53" spans="1:6" ht="15" x14ac:dyDescent="0.25">
      <c r="A53" s="42">
        <v>10</v>
      </c>
      <c r="B53" s="45"/>
      <c r="C53" s="45"/>
      <c r="D53" s="67"/>
      <c r="E53" s="81"/>
      <c r="F53" s="81"/>
    </row>
    <row r="54" spans="1:6" ht="15" x14ac:dyDescent="0.25">
      <c r="A54" s="415" t="s">
        <v>439</v>
      </c>
      <c r="B54" s="416"/>
      <c r="C54" s="417"/>
      <c r="D54" s="81"/>
      <c r="E54" s="81"/>
      <c r="F54" s="81"/>
    </row>
    <row r="55" spans="1:6" ht="15" x14ac:dyDescent="0.25">
      <c r="A55" s="362" t="s">
        <v>371</v>
      </c>
      <c r="B55" s="419"/>
      <c r="C55" s="363"/>
      <c r="D55" s="25"/>
      <c r="E55" s="84"/>
      <c r="F55" s="84"/>
    </row>
    <row r="56" spans="1:6" ht="15" x14ac:dyDescent="0.25">
      <c r="A56" s="82"/>
      <c r="B56" s="83"/>
      <c r="C56" s="83"/>
      <c r="D56" s="85"/>
      <c r="E56" s="86"/>
      <c r="F56" s="22"/>
    </row>
    <row r="57" spans="1:6" ht="15" x14ac:dyDescent="0.25">
      <c r="A57" s="407" t="s">
        <v>546</v>
      </c>
      <c r="B57" s="408"/>
      <c r="C57" s="408"/>
      <c r="D57" s="408"/>
      <c r="E57" s="409"/>
      <c r="F57" s="22"/>
    </row>
    <row r="58" spans="1:6" ht="15" x14ac:dyDescent="0.25">
      <c r="A58" s="418"/>
      <c r="B58" s="418"/>
      <c r="C58" s="418"/>
      <c r="D58" s="418"/>
      <c r="E58" s="418"/>
      <c r="F58" s="22"/>
    </row>
    <row r="59" spans="1:6" ht="15" x14ac:dyDescent="0.25">
      <c r="A59" s="87"/>
      <c r="B59" s="87"/>
      <c r="C59" s="49"/>
      <c r="E59" s="22"/>
      <c r="F59" s="22"/>
    </row>
    <row r="60" spans="1:6" ht="15" x14ac:dyDescent="0.25">
      <c r="A60" s="411" t="s">
        <v>713</v>
      </c>
      <c r="B60" s="411"/>
      <c r="C60" s="49"/>
      <c r="E60" s="22"/>
      <c r="F60" s="22"/>
    </row>
    <row r="61" spans="1:6" ht="15" x14ac:dyDescent="0.25">
      <c r="A61" s="380"/>
      <c r="B61" s="380"/>
      <c r="C61" s="49"/>
      <c r="E61" s="22"/>
      <c r="F61" s="22"/>
    </row>
    <row r="63" spans="1:6" ht="15" x14ac:dyDescent="0.25">
      <c r="A63" s="22" t="s">
        <v>440</v>
      </c>
      <c r="B63" s="22"/>
      <c r="D63" s="22"/>
      <c r="E63" s="22"/>
      <c r="F63" s="22"/>
    </row>
    <row r="65" spans="1:7" ht="15" x14ac:dyDescent="0.25">
      <c r="A65" s="412" t="s">
        <v>434</v>
      </c>
      <c r="B65" s="365" t="s">
        <v>751</v>
      </c>
      <c r="C65" s="367"/>
      <c r="D65" s="366"/>
      <c r="E65" s="407" t="s">
        <v>711</v>
      </c>
      <c r="F65" s="408"/>
      <c r="G65" s="409"/>
    </row>
    <row r="66" spans="1:7" ht="15" x14ac:dyDescent="0.25">
      <c r="A66" s="413"/>
      <c r="B66" s="21" t="s">
        <v>543</v>
      </c>
      <c r="C66" s="21" t="s">
        <v>542</v>
      </c>
      <c r="D66" s="21" t="s">
        <v>3</v>
      </c>
      <c r="E66" s="23" t="s">
        <v>543</v>
      </c>
      <c r="F66" s="23" t="s">
        <v>542</v>
      </c>
      <c r="G66" s="23" t="s">
        <v>3</v>
      </c>
    </row>
    <row r="67" spans="1:7" x14ac:dyDescent="0.25">
      <c r="A67" s="42">
        <v>11408</v>
      </c>
      <c r="B67" s="45">
        <v>283288</v>
      </c>
      <c r="C67" s="45">
        <v>273040</v>
      </c>
      <c r="D67" s="45">
        <f>+B67+C67</f>
        <v>556328</v>
      </c>
      <c r="E67" s="221">
        <v>206841</v>
      </c>
      <c r="F67" s="221">
        <v>187892</v>
      </c>
      <c r="G67" s="221">
        <f>+E67+F67</f>
        <v>394733</v>
      </c>
    </row>
    <row r="68" spans="1:7" x14ac:dyDescent="0.25">
      <c r="A68" s="42">
        <v>11498</v>
      </c>
      <c r="B68" s="221">
        <v>0</v>
      </c>
      <c r="C68" s="221">
        <v>0</v>
      </c>
      <c r="D68" s="221">
        <v>0</v>
      </c>
      <c r="E68" s="221">
        <v>0</v>
      </c>
      <c r="F68" s="221">
        <v>0</v>
      </c>
      <c r="G68" s="221">
        <v>0</v>
      </c>
    </row>
    <row r="69" spans="1:7" x14ac:dyDescent="0.25">
      <c r="A69" s="42">
        <v>11601</v>
      </c>
      <c r="B69" s="221">
        <v>0</v>
      </c>
      <c r="C69" s="221">
        <v>0</v>
      </c>
      <c r="D69" s="221">
        <v>0</v>
      </c>
      <c r="E69" s="221">
        <v>0</v>
      </c>
      <c r="F69" s="221">
        <v>0</v>
      </c>
      <c r="G69" s="221">
        <v>0</v>
      </c>
    </row>
    <row r="70" spans="1:7" x14ac:dyDescent="0.25">
      <c r="A70" s="42">
        <v>12101</v>
      </c>
      <c r="B70" s="221">
        <v>0</v>
      </c>
      <c r="C70" s="221">
        <v>0</v>
      </c>
      <c r="D70" s="221">
        <v>0</v>
      </c>
      <c r="E70" s="221">
        <v>0</v>
      </c>
      <c r="F70" s="221">
        <v>0</v>
      </c>
      <c r="G70" s="221">
        <v>0</v>
      </c>
    </row>
    <row r="71" spans="1:7" x14ac:dyDescent="0.25">
      <c r="A71" s="42">
        <v>12102</v>
      </c>
      <c r="B71" s="221">
        <v>0</v>
      </c>
      <c r="C71" s="221">
        <v>0</v>
      </c>
      <c r="D71" s="221">
        <v>0</v>
      </c>
      <c r="E71" s="221">
        <v>0</v>
      </c>
      <c r="F71" s="221">
        <v>0</v>
      </c>
      <c r="G71" s="221">
        <v>0</v>
      </c>
    </row>
    <row r="72" spans="1:7" x14ac:dyDescent="0.25">
      <c r="A72" s="211">
        <v>12103</v>
      </c>
      <c r="B72" s="207">
        <v>462226</v>
      </c>
      <c r="C72" s="207">
        <f>+D72-B72</f>
        <v>360281</v>
      </c>
      <c r="D72" s="207">
        <v>822507</v>
      </c>
      <c r="E72" s="221">
        <v>76769</v>
      </c>
      <c r="F72" s="221">
        <v>385457</v>
      </c>
      <c r="G72" s="221">
        <f>+E72+F72</f>
        <v>462226</v>
      </c>
    </row>
    <row r="73" spans="1:7" ht="15" x14ac:dyDescent="0.25">
      <c r="A73" s="78" t="s">
        <v>437</v>
      </c>
      <c r="B73" s="79">
        <f t="shared" ref="B73:D73" si="0">SUM(B67:B72)</f>
        <v>745514</v>
      </c>
      <c r="C73" s="79">
        <f t="shared" si="0"/>
        <v>633321</v>
      </c>
      <c r="D73" s="79">
        <f t="shared" si="0"/>
        <v>1378835</v>
      </c>
      <c r="E73" s="223">
        <f>SUM(E67:E72)</f>
        <v>283610</v>
      </c>
      <c r="F73" s="223">
        <f t="shared" ref="F73:G73" si="1">SUM(F67:F72)</f>
        <v>573349</v>
      </c>
      <c r="G73" s="223">
        <f t="shared" si="1"/>
        <v>856959</v>
      </c>
    </row>
    <row r="74" spans="1:7" ht="15" x14ac:dyDescent="0.25">
      <c r="A74" s="88"/>
    </row>
    <row r="75" spans="1:7" x14ac:dyDescent="0.25">
      <c r="A75" s="420">
        <v>11408</v>
      </c>
      <c r="B75" s="421"/>
    </row>
    <row r="77" spans="1:7" ht="15" x14ac:dyDescent="0.25">
      <c r="A77" s="365" t="s">
        <v>751</v>
      </c>
      <c r="B77" s="367"/>
      <c r="C77" s="367"/>
      <c r="D77" s="367"/>
      <c r="E77" s="367"/>
      <c r="F77" s="366"/>
    </row>
    <row r="78" spans="1:7" x14ac:dyDescent="0.25">
      <c r="A78" s="383" t="s">
        <v>5</v>
      </c>
      <c r="B78" s="412" t="s">
        <v>6</v>
      </c>
      <c r="C78" s="383" t="s">
        <v>7</v>
      </c>
      <c r="D78" s="384" t="s">
        <v>9</v>
      </c>
      <c r="E78" s="384" t="s">
        <v>542</v>
      </c>
      <c r="F78" s="384" t="s">
        <v>3</v>
      </c>
    </row>
    <row r="79" spans="1:7" x14ac:dyDescent="0.25">
      <c r="A79" s="383"/>
      <c r="B79" s="413"/>
      <c r="C79" s="383" t="s">
        <v>3</v>
      </c>
      <c r="D79" s="385"/>
      <c r="E79" s="385"/>
      <c r="F79" s="385"/>
    </row>
    <row r="80" spans="1:7" x14ac:dyDescent="0.2">
      <c r="A80" s="245">
        <v>1</v>
      </c>
      <c r="B80" s="246" t="s">
        <v>859</v>
      </c>
      <c r="C80" s="247" t="s">
        <v>860</v>
      </c>
      <c r="D80" s="276">
        <f>122242-2246</f>
        <v>119996</v>
      </c>
      <c r="E80" s="221">
        <f>+F80-D80</f>
        <v>103011</v>
      </c>
      <c r="F80" s="67">
        <v>223007</v>
      </c>
    </row>
    <row r="81" spans="1:7" x14ac:dyDescent="0.2">
      <c r="A81" s="245">
        <v>2</v>
      </c>
      <c r="B81" s="246" t="s">
        <v>892</v>
      </c>
      <c r="C81" s="247" t="s">
        <v>893</v>
      </c>
      <c r="D81" s="17">
        <v>0</v>
      </c>
      <c r="E81" s="89">
        <v>116212</v>
      </c>
      <c r="F81" s="277">
        <f>+E81</f>
        <v>116212</v>
      </c>
    </row>
    <row r="82" spans="1:7" x14ac:dyDescent="0.2">
      <c r="A82" s="245">
        <v>3</v>
      </c>
      <c r="B82" s="246" t="s">
        <v>861</v>
      </c>
      <c r="C82" s="247" t="s">
        <v>862</v>
      </c>
      <c r="D82" s="276">
        <v>70636.081000000006</v>
      </c>
      <c r="E82" s="221">
        <v>0</v>
      </c>
      <c r="F82" s="277">
        <f>+D82</f>
        <v>70636.081000000006</v>
      </c>
    </row>
    <row r="83" spans="1:7" x14ac:dyDescent="0.2">
      <c r="A83" s="245">
        <v>4</v>
      </c>
      <c r="B83" s="246" t="s">
        <v>869</v>
      </c>
      <c r="C83" s="247" t="s">
        <v>870</v>
      </c>
      <c r="D83" s="276">
        <v>24104.466</v>
      </c>
      <c r="E83" s="221">
        <v>0</v>
      </c>
      <c r="F83" s="277">
        <f>+D83</f>
        <v>24104.466</v>
      </c>
    </row>
    <row r="84" spans="1:7" x14ac:dyDescent="0.2">
      <c r="A84" s="245">
        <v>5</v>
      </c>
      <c r="B84" s="246" t="s">
        <v>894</v>
      </c>
      <c r="C84" s="247" t="s">
        <v>895</v>
      </c>
      <c r="D84" s="67">
        <v>0</v>
      </c>
      <c r="E84" s="89">
        <v>23533</v>
      </c>
      <c r="F84" s="67">
        <f>+E84</f>
        <v>23533</v>
      </c>
    </row>
    <row r="85" spans="1:7" x14ac:dyDescent="0.2">
      <c r="A85" s="245">
        <v>6</v>
      </c>
      <c r="B85" s="246" t="s">
        <v>896</v>
      </c>
      <c r="C85" s="247" t="s">
        <v>897</v>
      </c>
      <c r="D85" s="17">
        <v>0</v>
      </c>
      <c r="E85" s="89">
        <v>22207</v>
      </c>
      <c r="F85" s="67">
        <f>+E85</f>
        <v>22207</v>
      </c>
    </row>
    <row r="86" spans="1:7" x14ac:dyDescent="0.2">
      <c r="A86" s="245">
        <v>7</v>
      </c>
      <c r="B86" s="246" t="s">
        <v>871</v>
      </c>
      <c r="C86" s="247" t="s">
        <v>872</v>
      </c>
      <c r="D86" s="276">
        <v>13338.05</v>
      </c>
      <c r="E86" s="221">
        <v>0</v>
      </c>
      <c r="F86" s="277">
        <f>+D86</f>
        <v>13338.05</v>
      </c>
    </row>
    <row r="87" spans="1:7" x14ac:dyDescent="0.2">
      <c r="A87" s="245">
        <v>8</v>
      </c>
      <c r="B87" s="246" t="s">
        <v>873</v>
      </c>
      <c r="C87" s="247" t="s">
        <v>874</v>
      </c>
      <c r="D87" s="221">
        <v>12824.74</v>
      </c>
      <c r="E87" s="221">
        <v>0</v>
      </c>
      <c r="F87" s="277">
        <f>+D87</f>
        <v>12824.74</v>
      </c>
    </row>
    <row r="88" spans="1:7" x14ac:dyDescent="0.2">
      <c r="A88" s="245">
        <v>9</v>
      </c>
      <c r="B88" s="246" t="s">
        <v>875</v>
      </c>
      <c r="C88" s="247" t="s">
        <v>876</v>
      </c>
      <c r="D88" s="221">
        <v>11831.109</v>
      </c>
      <c r="E88" s="221">
        <v>0</v>
      </c>
      <c r="F88" s="277">
        <f>+D88</f>
        <v>11831.109</v>
      </c>
    </row>
    <row r="89" spans="1:7" x14ac:dyDescent="0.2">
      <c r="A89" s="245">
        <v>10</v>
      </c>
      <c r="B89" s="246" t="s">
        <v>877</v>
      </c>
      <c r="C89" s="247" t="s">
        <v>878</v>
      </c>
      <c r="D89" s="221">
        <v>10985.504999999999</v>
      </c>
      <c r="E89" s="221">
        <v>0</v>
      </c>
      <c r="F89" s="277">
        <f>+D89</f>
        <v>10985.504999999999</v>
      </c>
    </row>
    <row r="90" spans="1:7" x14ac:dyDescent="0.2">
      <c r="A90" s="250" t="s">
        <v>537</v>
      </c>
      <c r="B90" s="246"/>
      <c r="C90" s="247"/>
      <c r="D90" s="221">
        <v>19572</v>
      </c>
      <c r="E90" s="221">
        <f>+F90-D90</f>
        <v>8077</v>
      </c>
      <c r="F90" s="67">
        <v>27649</v>
      </c>
      <c r="G90" s="268"/>
    </row>
    <row r="91" spans="1:7" ht="15" x14ac:dyDescent="0.25">
      <c r="A91" s="362" t="s">
        <v>371</v>
      </c>
      <c r="B91" s="419"/>
      <c r="C91" s="363"/>
      <c r="D91" s="273">
        <f t="shared" ref="D91:F91" si="2">SUM(D80:D90)</f>
        <v>283287.951</v>
      </c>
      <c r="E91" s="274">
        <f t="shared" si="2"/>
        <v>273040</v>
      </c>
      <c r="F91" s="274">
        <f t="shared" si="2"/>
        <v>556327.951</v>
      </c>
    </row>
    <row r="93" spans="1:7" ht="15" x14ac:dyDescent="0.25">
      <c r="A93" s="411" t="s">
        <v>753</v>
      </c>
      <c r="B93" s="411"/>
      <c r="C93" s="7"/>
    </row>
    <row r="94" spans="1:7" x14ac:dyDescent="0.25">
      <c r="A94" s="380">
        <v>23</v>
      </c>
      <c r="B94" s="380"/>
      <c r="C94" s="7"/>
    </row>
    <row r="96" spans="1:7" ht="15" x14ac:dyDescent="0.25">
      <c r="A96" s="365" t="s">
        <v>711</v>
      </c>
      <c r="B96" s="367"/>
      <c r="C96" s="367"/>
      <c r="D96" s="367"/>
      <c r="E96" s="367"/>
      <c r="F96" s="366"/>
    </row>
    <row r="97" spans="1:6" x14ac:dyDescent="0.25">
      <c r="A97" s="383" t="s">
        <v>5</v>
      </c>
      <c r="B97" s="412" t="s">
        <v>6</v>
      </c>
      <c r="C97" s="383" t="s">
        <v>7</v>
      </c>
      <c r="D97" s="384" t="s">
        <v>9</v>
      </c>
      <c r="E97" s="384" t="s">
        <v>542</v>
      </c>
      <c r="F97" s="384" t="s">
        <v>3</v>
      </c>
    </row>
    <row r="98" spans="1:6" x14ac:dyDescent="0.25">
      <c r="A98" s="383"/>
      <c r="B98" s="413"/>
      <c r="C98" s="383" t="s">
        <v>3</v>
      </c>
      <c r="D98" s="385"/>
      <c r="E98" s="385"/>
      <c r="F98" s="385"/>
    </row>
    <row r="99" spans="1:6" x14ac:dyDescent="0.2">
      <c r="A99" s="271">
        <v>1</v>
      </c>
      <c r="B99" s="247" t="s">
        <v>859</v>
      </c>
      <c r="C99" s="247" t="s">
        <v>860</v>
      </c>
      <c r="D99" s="221">
        <v>122242</v>
      </c>
      <c r="E99" s="272">
        <v>0</v>
      </c>
      <c r="F99" s="272">
        <f>+D99+E99</f>
        <v>122242</v>
      </c>
    </row>
    <row r="100" spans="1:6" x14ac:dyDescent="0.2">
      <c r="A100" s="271">
        <v>2</v>
      </c>
      <c r="B100" s="247" t="s">
        <v>861</v>
      </c>
      <c r="C100" s="247" t="s">
        <v>862</v>
      </c>
      <c r="D100" s="272">
        <v>0</v>
      </c>
      <c r="E100" s="221">
        <v>70636</v>
      </c>
      <c r="F100" s="272">
        <f t="shared" ref="F100:F109" si="3">+D100+E100</f>
        <v>70636</v>
      </c>
    </row>
    <row r="101" spans="1:6" x14ac:dyDescent="0.2">
      <c r="A101" s="271">
        <v>3</v>
      </c>
      <c r="B101" s="247" t="s">
        <v>863</v>
      </c>
      <c r="C101" s="247" t="s">
        <v>864</v>
      </c>
      <c r="D101" s="272">
        <v>0</v>
      </c>
      <c r="E101" s="221">
        <v>41277</v>
      </c>
      <c r="F101" s="272">
        <f t="shared" si="3"/>
        <v>41277</v>
      </c>
    </row>
    <row r="102" spans="1:6" x14ac:dyDescent="0.2">
      <c r="A102" s="271">
        <v>4</v>
      </c>
      <c r="B102" s="247" t="s">
        <v>865</v>
      </c>
      <c r="C102" s="247" t="s">
        <v>866</v>
      </c>
      <c r="D102" s="272">
        <v>0</v>
      </c>
      <c r="E102" s="221">
        <v>41031</v>
      </c>
      <c r="F102" s="272">
        <f t="shared" si="3"/>
        <v>41031</v>
      </c>
    </row>
    <row r="103" spans="1:6" x14ac:dyDescent="0.2">
      <c r="A103" s="271">
        <v>5</v>
      </c>
      <c r="B103" s="247" t="s">
        <v>867</v>
      </c>
      <c r="C103" s="247" t="s">
        <v>868</v>
      </c>
      <c r="D103" s="272">
        <v>0</v>
      </c>
      <c r="E103" s="221">
        <v>26891</v>
      </c>
      <c r="F103" s="272">
        <f t="shared" si="3"/>
        <v>26891</v>
      </c>
    </row>
    <row r="104" spans="1:6" x14ac:dyDescent="0.2">
      <c r="A104" s="271">
        <v>6</v>
      </c>
      <c r="B104" s="247" t="s">
        <v>869</v>
      </c>
      <c r="C104" s="247" t="s">
        <v>870</v>
      </c>
      <c r="D104" s="221">
        <v>24104</v>
      </c>
      <c r="E104" s="272">
        <v>0</v>
      </c>
      <c r="F104" s="272">
        <f t="shared" si="3"/>
        <v>24104</v>
      </c>
    </row>
    <row r="105" spans="1:6" x14ac:dyDescent="0.2">
      <c r="A105" s="271">
        <v>7</v>
      </c>
      <c r="B105" s="247" t="s">
        <v>871</v>
      </c>
      <c r="C105" s="247" t="s">
        <v>872</v>
      </c>
      <c r="D105" s="221">
        <v>13338</v>
      </c>
      <c r="E105" s="272">
        <v>0</v>
      </c>
      <c r="F105" s="272">
        <f t="shared" si="3"/>
        <v>13338</v>
      </c>
    </row>
    <row r="106" spans="1:6" x14ac:dyDescent="0.2">
      <c r="A106" s="271">
        <v>8</v>
      </c>
      <c r="B106" s="247" t="s">
        <v>873</v>
      </c>
      <c r="C106" s="247" t="s">
        <v>874</v>
      </c>
      <c r="D106" s="221">
        <v>12825</v>
      </c>
      <c r="E106" s="272">
        <v>0</v>
      </c>
      <c r="F106" s="272">
        <f t="shared" si="3"/>
        <v>12825</v>
      </c>
    </row>
    <row r="107" spans="1:6" x14ac:dyDescent="0.2">
      <c r="A107" s="271">
        <v>9</v>
      </c>
      <c r="B107" s="247" t="s">
        <v>875</v>
      </c>
      <c r="C107" s="247" t="s">
        <v>876</v>
      </c>
      <c r="D107" s="272">
        <v>0</v>
      </c>
      <c r="E107" s="221">
        <v>11831</v>
      </c>
      <c r="F107" s="272">
        <f t="shared" si="3"/>
        <v>11831</v>
      </c>
    </row>
    <row r="108" spans="1:6" x14ac:dyDescent="0.2">
      <c r="A108" s="271">
        <v>10</v>
      </c>
      <c r="B108" s="247" t="s">
        <v>877</v>
      </c>
      <c r="C108" s="247" t="s">
        <v>878</v>
      </c>
      <c r="D108" s="221">
        <v>10986</v>
      </c>
      <c r="E108" s="272">
        <v>0</v>
      </c>
      <c r="F108" s="272">
        <f t="shared" si="3"/>
        <v>10986</v>
      </c>
    </row>
    <row r="109" spans="1:6" ht="15" x14ac:dyDescent="0.25">
      <c r="A109" s="390" t="s">
        <v>407</v>
      </c>
      <c r="B109" s="391"/>
      <c r="C109" s="392"/>
      <c r="D109" s="221">
        <v>19572</v>
      </c>
      <c r="E109" s="272">
        <v>0</v>
      </c>
      <c r="F109" s="272">
        <f t="shared" si="3"/>
        <v>19572</v>
      </c>
    </row>
    <row r="110" spans="1:6" ht="15" x14ac:dyDescent="0.25">
      <c r="A110" s="362" t="s">
        <v>371</v>
      </c>
      <c r="B110" s="419"/>
      <c r="C110" s="363"/>
      <c r="D110" s="273">
        <f t="shared" ref="D110:F110" si="4">SUM(D99:D109)</f>
        <v>203067</v>
      </c>
      <c r="E110" s="274">
        <f t="shared" si="4"/>
        <v>191666</v>
      </c>
      <c r="F110" s="274">
        <f t="shared" si="4"/>
        <v>394733</v>
      </c>
    </row>
    <row r="111" spans="1:6" ht="15" x14ac:dyDescent="0.25">
      <c r="A111" s="87"/>
      <c r="B111" s="87"/>
      <c r="C111" s="49"/>
      <c r="E111" s="22"/>
      <c r="F111" s="22"/>
    </row>
    <row r="112" spans="1:6" ht="15" x14ac:dyDescent="0.25">
      <c r="A112" s="411" t="s">
        <v>713</v>
      </c>
      <c r="B112" s="411"/>
      <c r="C112" s="49"/>
      <c r="E112" s="22"/>
      <c r="F112" s="22"/>
    </row>
    <row r="113" spans="1:6" ht="15" x14ac:dyDescent="0.25">
      <c r="A113" s="380">
        <v>26</v>
      </c>
      <c r="B113" s="380"/>
      <c r="C113" s="49"/>
      <c r="E113" s="22"/>
      <c r="F113" s="22"/>
    </row>
    <row r="115" spans="1:6" x14ac:dyDescent="0.25">
      <c r="A115" s="422">
        <v>12103</v>
      </c>
      <c r="B115" s="423"/>
      <c r="C115" s="242"/>
      <c r="D115" s="242"/>
      <c r="E115" s="242"/>
      <c r="F115" s="242"/>
    </row>
    <row r="116" spans="1:6" x14ac:dyDescent="0.25">
      <c r="A116" s="278"/>
      <c r="B116" s="242"/>
      <c r="C116" s="242"/>
      <c r="D116" s="242"/>
      <c r="E116" s="242"/>
      <c r="F116" s="242"/>
    </row>
    <row r="117" spans="1:6" ht="15" x14ac:dyDescent="0.25">
      <c r="A117" s="387" t="s">
        <v>751</v>
      </c>
      <c r="B117" s="388"/>
      <c r="C117" s="388"/>
      <c r="D117" s="388"/>
      <c r="E117" s="388"/>
      <c r="F117" s="389"/>
    </row>
    <row r="118" spans="1:6" x14ac:dyDescent="0.25">
      <c r="A118" s="404" t="s">
        <v>5</v>
      </c>
      <c r="B118" s="405" t="s">
        <v>6</v>
      </c>
      <c r="C118" s="404" t="s">
        <v>7</v>
      </c>
      <c r="D118" s="393" t="s">
        <v>9</v>
      </c>
      <c r="E118" s="393" t="s">
        <v>542</v>
      </c>
      <c r="F118" s="393" t="s">
        <v>3</v>
      </c>
    </row>
    <row r="119" spans="1:6" x14ac:dyDescent="0.25">
      <c r="A119" s="404"/>
      <c r="B119" s="406"/>
      <c r="C119" s="404" t="s">
        <v>3</v>
      </c>
      <c r="D119" s="394"/>
      <c r="E119" s="394"/>
      <c r="F119" s="394"/>
    </row>
    <row r="120" spans="1:6" x14ac:dyDescent="0.2">
      <c r="A120" s="279">
        <v>1</v>
      </c>
      <c r="B120" s="247" t="s">
        <v>859</v>
      </c>
      <c r="C120" s="247" t="s">
        <v>898</v>
      </c>
      <c r="D120" s="280">
        <v>462226</v>
      </c>
      <c r="E120" s="280">
        <v>360281</v>
      </c>
      <c r="F120" s="280">
        <f>SUM(D120:E120)</f>
        <v>822507</v>
      </c>
    </row>
    <row r="121" spans="1:6" ht="15" x14ac:dyDescent="0.25">
      <c r="A121" s="395" t="s">
        <v>407</v>
      </c>
      <c r="B121" s="396"/>
      <c r="C121" s="397"/>
      <c r="D121" s="277"/>
      <c r="E121" s="277"/>
      <c r="F121" s="277"/>
    </row>
    <row r="122" spans="1:6" ht="15" x14ac:dyDescent="0.25">
      <c r="A122" s="398" t="s">
        <v>371</v>
      </c>
      <c r="B122" s="399"/>
      <c r="C122" s="400"/>
      <c r="D122" s="273"/>
      <c r="E122" s="273"/>
      <c r="F122" s="273">
        <f>SUM(F118:F121)</f>
        <v>822507</v>
      </c>
    </row>
    <row r="123" spans="1:6" x14ac:dyDescent="0.25">
      <c r="A123" s="278"/>
      <c r="B123" s="242"/>
      <c r="C123" s="242"/>
      <c r="D123" s="242"/>
      <c r="E123" s="242"/>
      <c r="F123" s="242"/>
    </row>
    <row r="124" spans="1:6" ht="15" x14ac:dyDescent="0.25">
      <c r="A124" s="401" t="s">
        <v>753</v>
      </c>
      <c r="B124" s="401"/>
      <c r="C124" s="281"/>
      <c r="D124" s="242"/>
      <c r="E124" s="242"/>
      <c r="F124" s="242"/>
    </row>
    <row r="125" spans="1:6" x14ac:dyDescent="0.25">
      <c r="A125" s="386">
        <v>1</v>
      </c>
      <c r="B125" s="386"/>
      <c r="C125" s="281"/>
      <c r="D125" s="242"/>
      <c r="E125" s="242"/>
      <c r="F125" s="242"/>
    </row>
    <row r="126" spans="1:6" x14ac:dyDescent="0.25">
      <c r="A126" s="278"/>
      <c r="B126" s="242"/>
      <c r="C126" s="242"/>
      <c r="D126" s="242"/>
      <c r="E126" s="242"/>
      <c r="F126" s="242"/>
    </row>
    <row r="127" spans="1:6" ht="15" x14ac:dyDescent="0.25">
      <c r="A127" s="387" t="s">
        <v>711</v>
      </c>
      <c r="B127" s="388"/>
      <c r="C127" s="388"/>
      <c r="D127" s="388"/>
      <c r="E127" s="388"/>
      <c r="F127" s="389"/>
    </row>
    <row r="128" spans="1:6" x14ac:dyDescent="0.25">
      <c r="A128" s="404" t="s">
        <v>5</v>
      </c>
      <c r="B128" s="405" t="s">
        <v>6</v>
      </c>
      <c r="C128" s="404" t="s">
        <v>7</v>
      </c>
      <c r="D128" s="393" t="s">
        <v>9</v>
      </c>
      <c r="E128" s="393" t="s">
        <v>542</v>
      </c>
      <c r="F128" s="393" t="s">
        <v>3</v>
      </c>
    </row>
    <row r="129" spans="1:6" x14ac:dyDescent="0.25">
      <c r="A129" s="404"/>
      <c r="B129" s="406"/>
      <c r="C129" s="404" t="s">
        <v>3</v>
      </c>
      <c r="D129" s="394"/>
      <c r="E129" s="394"/>
      <c r="F129" s="394"/>
    </row>
    <row r="130" spans="1:6" x14ac:dyDescent="0.2">
      <c r="A130" s="279">
        <v>1</v>
      </c>
      <c r="B130" s="247" t="s">
        <v>859</v>
      </c>
      <c r="C130" s="247" t="s">
        <v>898</v>
      </c>
      <c r="D130" s="280">
        <v>76769</v>
      </c>
      <c r="E130" s="280">
        <v>385457</v>
      </c>
      <c r="F130" s="280">
        <f>SUM(D130:E130)</f>
        <v>462226</v>
      </c>
    </row>
    <row r="131" spans="1:6" ht="15" x14ac:dyDescent="0.25">
      <c r="A131" s="395" t="s">
        <v>407</v>
      </c>
      <c r="B131" s="396"/>
      <c r="C131" s="397"/>
      <c r="D131" s="275"/>
      <c r="E131" s="275"/>
      <c r="F131" s="275"/>
    </row>
    <row r="132" spans="1:6" ht="15" x14ac:dyDescent="0.25">
      <c r="A132" s="398" t="s">
        <v>371</v>
      </c>
      <c r="B132" s="399"/>
      <c r="C132" s="400"/>
      <c r="D132" s="273"/>
      <c r="E132" s="274"/>
      <c r="F132" s="273">
        <f>SUM(F128:F131)</f>
        <v>462226</v>
      </c>
    </row>
    <row r="133" spans="1:6" ht="15" x14ac:dyDescent="0.25">
      <c r="A133" s="282"/>
      <c r="B133" s="282"/>
      <c r="C133" s="283"/>
      <c r="D133" s="242"/>
      <c r="E133" s="284"/>
      <c r="F133" s="284"/>
    </row>
    <row r="134" spans="1:6" ht="15" x14ac:dyDescent="0.25">
      <c r="A134" s="401" t="s">
        <v>713</v>
      </c>
      <c r="B134" s="401"/>
      <c r="C134" s="283"/>
    </row>
    <row r="135" spans="1:6" ht="15" x14ac:dyDescent="0.25">
      <c r="A135" s="402">
        <v>1</v>
      </c>
      <c r="B135" s="403"/>
      <c r="C135" s="283"/>
      <c r="D135" s="242"/>
      <c r="E135" s="284"/>
      <c r="F135" s="284"/>
    </row>
    <row r="136" spans="1:6" x14ac:dyDescent="0.25">
      <c r="A136" s="205"/>
    </row>
    <row r="137" spans="1:6" x14ac:dyDescent="0.25">
      <c r="A137" s="205"/>
    </row>
    <row r="138" spans="1:6" ht="15" x14ac:dyDescent="0.25">
      <c r="A138" s="20" t="s">
        <v>441</v>
      </c>
    </row>
    <row r="139" spans="1:6" ht="8.25" customHeight="1" x14ac:dyDescent="0.25"/>
    <row r="140" spans="1:6" ht="15" x14ac:dyDescent="0.25">
      <c r="A140" s="20" t="s">
        <v>663</v>
      </c>
    </row>
    <row r="143" spans="1:6" ht="18" customHeight="1" x14ac:dyDescent="0.25">
      <c r="A143" s="23" t="s">
        <v>434</v>
      </c>
      <c r="B143" s="23" t="s">
        <v>351</v>
      </c>
      <c r="C143" s="23" t="s">
        <v>751</v>
      </c>
      <c r="D143" s="23" t="s">
        <v>711</v>
      </c>
    </row>
    <row r="144" spans="1:6" ht="15" hidden="1" x14ac:dyDescent="0.25">
      <c r="A144" s="23" t="s">
        <v>332</v>
      </c>
      <c r="B144" s="23" t="s">
        <v>351</v>
      </c>
      <c r="C144" s="23" t="s">
        <v>325</v>
      </c>
      <c r="D144" s="23" t="s">
        <v>230</v>
      </c>
    </row>
    <row r="145" spans="1:7" x14ac:dyDescent="0.25">
      <c r="A145" s="89">
        <v>12401</v>
      </c>
      <c r="B145" s="67" t="s">
        <v>384</v>
      </c>
      <c r="C145" s="280">
        <v>25108</v>
      </c>
      <c r="D145" s="280">
        <v>25108</v>
      </c>
    </row>
    <row r="146" spans="1:7" ht="18" customHeight="1" x14ac:dyDescent="0.25">
      <c r="A146" s="89">
        <v>12402</v>
      </c>
      <c r="B146" s="67" t="s">
        <v>385</v>
      </c>
      <c r="C146" s="280">
        <v>0</v>
      </c>
      <c r="D146" s="280">
        <v>0</v>
      </c>
    </row>
    <row r="147" spans="1:7" ht="56.45" customHeight="1" x14ac:dyDescent="0.25">
      <c r="A147" s="89">
        <v>12107</v>
      </c>
      <c r="B147" s="90" t="s">
        <v>609</v>
      </c>
      <c r="C147" s="280">
        <v>0</v>
      </c>
      <c r="D147" s="280">
        <v>0</v>
      </c>
    </row>
    <row r="148" spans="1:7" ht="28.5" x14ac:dyDescent="0.25">
      <c r="A148" s="89">
        <v>18101</v>
      </c>
      <c r="B148" s="90" t="s">
        <v>442</v>
      </c>
      <c r="C148" s="280">
        <v>0</v>
      </c>
      <c r="D148" s="280">
        <v>0</v>
      </c>
    </row>
    <row r="149" spans="1:7" ht="15" x14ac:dyDescent="0.25">
      <c r="A149" s="91" t="s">
        <v>714</v>
      </c>
      <c r="B149" s="25"/>
      <c r="C149" s="285">
        <f t="shared" ref="C149:D149" si="5">SUM(C145:C148)</f>
        <v>25108</v>
      </c>
      <c r="D149" s="285">
        <f t="shared" si="5"/>
        <v>25108</v>
      </c>
    </row>
    <row r="152" spans="1:7" ht="15" x14ac:dyDescent="0.25">
      <c r="A152" s="412" t="s">
        <v>434</v>
      </c>
      <c r="B152" s="365" t="s">
        <v>751</v>
      </c>
      <c r="C152" s="367"/>
      <c r="D152" s="366"/>
      <c r="E152" s="407" t="s">
        <v>711</v>
      </c>
      <c r="F152" s="408"/>
      <c r="G152" s="409"/>
    </row>
    <row r="153" spans="1:7" ht="15" x14ac:dyDescent="0.25">
      <c r="A153" s="413"/>
      <c r="B153" s="21" t="s">
        <v>543</v>
      </c>
      <c r="C153" s="21" t="s">
        <v>542</v>
      </c>
      <c r="D153" s="21" t="s">
        <v>3</v>
      </c>
      <c r="E153" s="23" t="s">
        <v>543</v>
      </c>
      <c r="F153" s="23" t="s">
        <v>542</v>
      </c>
      <c r="G153" s="23" t="s">
        <v>3</v>
      </c>
    </row>
    <row r="154" spans="1:7" x14ac:dyDescent="0.25">
      <c r="A154" s="42">
        <v>12401</v>
      </c>
      <c r="B154" s="286">
        <v>25108</v>
      </c>
      <c r="C154" s="286">
        <v>0</v>
      </c>
      <c r="D154" s="286">
        <v>25108</v>
      </c>
      <c r="E154" s="287">
        <v>25108</v>
      </c>
      <c r="F154" s="287">
        <v>0</v>
      </c>
      <c r="G154" s="287">
        <v>25108</v>
      </c>
    </row>
    <row r="155" spans="1:7" x14ac:dyDescent="0.25">
      <c r="A155" s="42">
        <v>12402</v>
      </c>
      <c r="B155" s="286">
        <v>0</v>
      </c>
      <c r="C155" s="286">
        <v>0</v>
      </c>
      <c r="D155" s="286">
        <v>0</v>
      </c>
      <c r="E155" s="286">
        <v>0</v>
      </c>
      <c r="F155" s="286">
        <v>0</v>
      </c>
      <c r="G155" s="286">
        <v>0</v>
      </c>
    </row>
    <row r="156" spans="1:7" x14ac:dyDescent="0.25">
      <c r="A156" s="42">
        <v>12107</v>
      </c>
      <c r="B156" s="286">
        <v>0</v>
      </c>
      <c r="C156" s="286">
        <v>0</v>
      </c>
      <c r="D156" s="286">
        <v>0</v>
      </c>
      <c r="E156" s="286">
        <v>0</v>
      </c>
      <c r="F156" s="286">
        <v>0</v>
      </c>
      <c r="G156" s="286">
        <v>0</v>
      </c>
    </row>
    <row r="157" spans="1:7" x14ac:dyDescent="0.25">
      <c r="A157" s="42">
        <v>18101</v>
      </c>
      <c r="B157" s="286">
        <v>0</v>
      </c>
      <c r="C157" s="286">
        <v>0</v>
      </c>
      <c r="D157" s="286">
        <v>0</v>
      </c>
      <c r="E157" s="286">
        <v>0</v>
      </c>
      <c r="F157" s="286">
        <v>0</v>
      </c>
      <c r="G157" s="286">
        <v>0</v>
      </c>
    </row>
    <row r="158" spans="1:7" ht="15" x14ac:dyDescent="0.25">
      <c r="A158" s="78" t="s">
        <v>437</v>
      </c>
      <c r="B158" s="288">
        <f t="shared" ref="B158:G158" si="6">SUM(B154:B157)</f>
        <v>25108</v>
      </c>
      <c r="C158" s="288">
        <f t="shared" si="6"/>
        <v>0</v>
      </c>
      <c r="D158" s="288">
        <f t="shared" si="6"/>
        <v>25108</v>
      </c>
      <c r="E158" s="289">
        <f t="shared" si="6"/>
        <v>25108</v>
      </c>
      <c r="F158" s="289">
        <f t="shared" si="6"/>
        <v>0</v>
      </c>
      <c r="G158" s="289">
        <f t="shared" si="6"/>
        <v>25108</v>
      </c>
    </row>
    <row r="160" spans="1:7" x14ac:dyDescent="0.25">
      <c r="A160" s="47" t="s">
        <v>443</v>
      </c>
    </row>
    <row r="162" spans="1:6" ht="15" x14ac:dyDescent="0.25">
      <c r="A162" s="365" t="s">
        <v>751</v>
      </c>
      <c r="B162" s="367"/>
      <c r="C162" s="367"/>
      <c r="D162" s="367"/>
      <c r="E162" s="367"/>
      <c r="F162" s="366"/>
    </row>
    <row r="163" spans="1:6" x14ac:dyDescent="0.25">
      <c r="A163" s="383" t="s">
        <v>5</v>
      </c>
      <c r="B163" s="412" t="s">
        <v>6</v>
      </c>
      <c r="C163" s="383" t="s">
        <v>7</v>
      </c>
      <c r="D163" s="384" t="s">
        <v>9</v>
      </c>
      <c r="E163" s="384" t="s">
        <v>542</v>
      </c>
      <c r="F163" s="384" t="s">
        <v>3</v>
      </c>
    </row>
    <row r="164" spans="1:6" x14ac:dyDescent="0.25">
      <c r="A164" s="383"/>
      <c r="B164" s="413"/>
      <c r="C164" s="383" t="s">
        <v>3</v>
      </c>
      <c r="D164" s="385"/>
      <c r="E164" s="385"/>
      <c r="F164" s="385"/>
    </row>
    <row r="165" spans="1:6" x14ac:dyDescent="0.25">
      <c r="A165" s="271">
        <v>1</v>
      </c>
      <c r="B165" s="290" t="s">
        <v>899</v>
      </c>
      <c r="C165" s="290" t="s">
        <v>900</v>
      </c>
      <c r="D165" s="286">
        <v>15349</v>
      </c>
      <c r="E165" s="286">
        <v>0</v>
      </c>
      <c r="F165" s="286">
        <f>SUM(D165:E165)</f>
        <v>15349</v>
      </c>
    </row>
    <row r="166" spans="1:6" x14ac:dyDescent="0.25">
      <c r="A166" s="271">
        <v>2</v>
      </c>
      <c r="B166" s="290" t="s">
        <v>901</v>
      </c>
      <c r="C166" s="290" t="s">
        <v>902</v>
      </c>
      <c r="D166" s="286">
        <v>362</v>
      </c>
      <c r="E166" s="286">
        <v>0</v>
      </c>
      <c r="F166" s="286">
        <f t="shared" ref="F166:F175" si="7">SUM(D166:E166)</f>
        <v>362</v>
      </c>
    </row>
    <row r="167" spans="1:6" x14ac:dyDescent="0.25">
      <c r="A167" s="271">
        <v>3</v>
      </c>
      <c r="B167" s="290" t="s">
        <v>903</v>
      </c>
      <c r="C167" s="290" t="s">
        <v>904</v>
      </c>
      <c r="D167" s="286">
        <v>827</v>
      </c>
      <c r="E167" s="286">
        <v>0</v>
      </c>
      <c r="F167" s="286">
        <f t="shared" si="7"/>
        <v>827</v>
      </c>
    </row>
    <row r="168" spans="1:6" x14ac:dyDescent="0.25">
      <c r="A168" s="271">
        <v>4</v>
      </c>
      <c r="B168" s="290" t="s">
        <v>905</v>
      </c>
      <c r="C168" s="290" t="s">
        <v>906</v>
      </c>
      <c r="D168" s="286">
        <v>419</v>
      </c>
      <c r="E168" s="286">
        <v>0</v>
      </c>
      <c r="F168" s="286">
        <f t="shared" si="7"/>
        <v>419</v>
      </c>
    </row>
    <row r="169" spans="1:6" x14ac:dyDescent="0.25">
      <c r="A169" s="271">
        <v>5</v>
      </c>
      <c r="B169" s="290" t="s">
        <v>907</v>
      </c>
      <c r="C169" s="290" t="s">
        <v>908</v>
      </c>
      <c r="D169" s="286">
        <v>539</v>
      </c>
      <c r="E169" s="286">
        <v>0</v>
      </c>
      <c r="F169" s="286">
        <f t="shared" si="7"/>
        <v>539</v>
      </c>
    </row>
    <row r="170" spans="1:6" x14ac:dyDescent="0.25">
      <c r="A170" s="271">
        <v>6</v>
      </c>
      <c r="B170" s="290" t="s">
        <v>909</v>
      </c>
      <c r="C170" s="290" t="s">
        <v>910</v>
      </c>
      <c r="D170" s="286">
        <v>595</v>
      </c>
      <c r="E170" s="286">
        <v>0</v>
      </c>
      <c r="F170" s="286">
        <f t="shared" si="7"/>
        <v>595</v>
      </c>
    </row>
    <row r="171" spans="1:6" x14ac:dyDescent="0.25">
      <c r="A171" s="271">
        <v>7</v>
      </c>
      <c r="B171" s="290" t="s">
        <v>911</v>
      </c>
      <c r="C171" s="290" t="s">
        <v>912</v>
      </c>
      <c r="D171" s="286">
        <v>318</v>
      </c>
      <c r="E171" s="286">
        <v>0</v>
      </c>
      <c r="F171" s="286">
        <f t="shared" si="7"/>
        <v>318</v>
      </c>
    </row>
    <row r="172" spans="1:6" x14ac:dyDescent="0.25">
      <c r="A172" s="271">
        <v>8</v>
      </c>
      <c r="B172" s="290" t="s">
        <v>913</v>
      </c>
      <c r="C172" s="290" t="s">
        <v>910</v>
      </c>
      <c r="D172" s="286">
        <v>1245</v>
      </c>
      <c r="E172" s="286">
        <v>0</v>
      </c>
      <c r="F172" s="286">
        <f t="shared" si="7"/>
        <v>1245</v>
      </c>
    </row>
    <row r="173" spans="1:6" x14ac:dyDescent="0.25">
      <c r="A173" s="271">
        <v>9</v>
      </c>
      <c r="B173" s="290" t="s">
        <v>914</v>
      </c>
      <c r="C173" s="290" t="s">
        <v>915</v>
      </c>
      <c r="D173" s="286">
        <v>1849</v>
      </c>
      <c r="E173" s="286">
        <v>0</v>
      </c>
      <c r="F173" s="286">
        <f t="shared" si="7"/>
        <v>1849</v>
      </c>
    </row>
    <row r="174" spans="1:6" x14ac:dyDescent="0.25">
      <c r="A174" s="271">
        <v>10</v>
      </c>
      <c r="B174" s="290" t="s">
        <v>916</v>
      </c>
      <c r="C174" s="290" t="s">
        <v>917</v>
      </c>
      <c r="D174" s="286">
        <v>2611</v>
      </c>
      <c r="E174" s="286">
        <v>0</v>
      </c>
      <c r="F174" s="286">
        <f t="shared" si="7"/>
        <v>2611</v>
      </c>
    </row>
    <row r="175" spans="1:6" ht="15" x14ac:dyDescent="0.25">
      <c r="A175" s="390" t="s">
        <v>407</v>
      </c>
      <c r="B175" s="391"/>
      <c r="C175" s="392"/>
      <c r="D175" s="286">
        <v>994</v>
      </c>
      <c r="E175" s="286">
        <v>0</v>
      </c>
      <c r="F175" s="286">
        <f t="shared" si="7"/>
        <v>994</v>
      </c>
    </row>
    <row r="176" spans="1:6" ht="15" x14ac:dyDescent="0.25">
      <c r="A176" s="362" t="s">
        <v>371</v>
      </c>
      <c r="B176" s="419"/>
      <c r="C176" s="363"/>
      <c r="D176" s="273">
        <f>SUM(D165:D175)</f>
        <v>25108</v>
      </c>
      <c r="E176" s="273">
        <f t="shared" ref="E176:F176" si="8">SUM(E165:E175)</f>
        <v>0</v>
      </c>
      <c r="F176" s="273">
        <f t="shared" si="8"/>
        <v>25108</v>
      </c>
    </row>
    <row r="178" spans="1:2" ht="15" x14ac:dyDescent="0.25">
      <c r="A178" s="411" t="s">
        <v>753</v>
      </c>
      <c r="B178" s="411"/>
    </row>
    <row r="179" spans="1:2" x14ac:dyDescent="0.25">
      <c r="A179" s="380">
        <v>16</v>
      </c>
      <c r="B179" s="380"/>
    </row>
    <row r="181" spans="1:2" ht="15" x14ac:dyDescent="0.25">
      <c r="A181" s="20" t="s">
        <v>547</v>
      </c>
    </row>
    <row r="183" spans="1:2" ht="90.75" customHeight="1" x14ac:dyDescent="0.25">
      <c r="A183" s="380" t="s">
        <v>811</v>
      </c>
      <c r="B183" s="380"/>
    </row>
    <row r="184" spans="1:2" ht="16.5" customHeight="1" x14ac:dyDescent="0.25">
      <c r="A184" s="33"/>
      <c r="B184" s="33"/>
    </row>
    <row r="185" spans="1:2" ht="15" x14ac:dyDescent="0.25">
      <c r="A185" s="20" t="s">
        <v>548</v>
      </c>
    </row>
    <row r="187" spans="1:2" x14ac:dyDescent="0.25">
      <c r="A187" s="380" t="s">
        <v>237</v>
      </c>
      <c r="B187" s="380"/>
    </row>
  </sheetData>
  <mergeCells count="96">
    <mergeCell ref="A183:B183"/>
    <mergeCell ref="A176:C176"/>
    <mergeCell ref="A178:B178"/>
    <mergeCell ref="A179:B179"/>
    <mergeCell ref="A163:A164"/>
    <mergeCell ref="B163:B164"/>
    <mergeCell ref="C163:C164"/>
    <mergeCell ref="A152:A153"/>
    <mergeCell ref="B152:D152"/>
    <mergeCell ref="A110:C110"/>
    <mergeCell ref="A112:B112"/>
    <mergeCell ref="A113:B113"/>
    <mergeCell ref="A115:B115"/>
    <mergeCell ref="A117:F117"/>
    <mergeCell ref="A118:A119"/>
    <mergeCell ref="B118:B119"/>
    <mergeCell ref="C118:C119"/>
    <mergeCell ref="D118:D119"/>
    <mergeCell ref="E118:E119"/>
    <mergeCell ref="F118:F119"/>
    <mergeCell ref="A121:C121"/>
    <mergeCell ref="A122:C122"/>
    <mergeCell ref="A124:B124"/>
    <mergeCell ref="A97:A98"/>
    <mergeCell ref="B97:B98"/>
    <mergeCell ref="C97:C98"/>
    <mergeCell ref="A109:C109"/>
    <mergeCell ref="A91:C91"/>
    <mergeCell ref="A93:B93"/>
    <mergeCell ref="A94:B94"/>
    <mergeCell ref="A96:F96"/>
    <mergeCell ref="F97:F98"/>
    <mergeCell ref="D97:D98"/>
    <mergeCell ref="E97:E98"/>
    <mergeCell ref="A65:A66"/>
    <mergeCell ref="B65:D65"/>
    <mergeCell ref="E65:G65"/>
    <mergeCell ref="A77:F77"/>
    <mergeCell ref="A78:A79"/>
    <mergeCell ref="B78:B79"/>
    <mergeCell ref="C78:C79"/>
    <mergeCell ref="D78:D79"/>
    <mergeCell ref="E78:E79"/>
    <mergeCell ref="F78:F79"/>
    <mergeCell ref="A75:B75"/>
    <mergeCell ref="A49:F49"/>
    <mergeCell ref="F50:F51"/>
    <mergeCell ref="A61:B61"/>
    <mergeCell ref="A54:C54"/>
    <mergeCell ref="A55:C55"/>
    <mergeCell ref="A57:E57"/>
    <mergeCell ref="A58:E58"/>
    <mergeCell ref="A50:A51"/>
    <mergeCell ref="B50:B51"/>
    <mergeCell ref="C50:C51"/>
    <mergeCell ref="D50:D51"/>
    <mergeCell ref="E50:E51"/>
    <mergeCell ref="A40:C40"/>
    <mergeCell ref="E21:G21"/>
    <mergeCell ref="B21:D21"/>
    <mergeCell ref="A34:F34"/>
    <mergeCell ref="D35:D36"/>
    <mergeCell ref="E35:E36"/>
    <mergeCell ref="F35:F36"/>
    <mergeCell ref="A162:F162"/>
    <mergeCell ref="F163:F164"/>
    <mergeCell ref="A1:B1"/>
    <mergeCell ref="A187:B187"/>
    <mergeCell ref="A17:B17"/>
    <mergeCell ref="A60:B60"/>
    <mergeCell ref="A21:A22"/>
    <mergeCell ref="A46:B46"/>
    <mergeCell ref="A47:B47"/>
    <mergeCell ref="A35:A36"/>
    <mergeCell ref="B35:B36"/>
    <mergeCell ref="A32:C32"/>
    <mergeCell ref="C35:C36"/>
    <mergeCell ref="A39:C39"/>
    <mergeCell ref="A42:E42"/>
    <mergeCell ref="A43:E43"/>
    <mergeCell ref="D163:D164"/>
    <mergeCell ref="E163:E164"/>
    <mergeCell ref="A125:B125"/>
    <mergeCell ref="A127:F127"/>
    <mergeCell ref="A175:C175"/>
    <mergeCell ref="F128:F129"/>
    <mergeCell ref="A131:C131"/>
    <mergeCell ref="A132:C132"/>
    <mergeCell ref="A134:B134"/>
    <mergeCell ref="A135:B135"/>
    <mergeCell ref="A128:A129"/>
    <mergeCell ref="B128:B129"/>
    <mergeCell ref="C128:C129"/>
    <mergeCell ref="D128:D129"/>
    <mergeCell ref="E128:E129"/>
    <mergeCell ref="E152:G152"/>
  </mergeCells>
  <pageMargins left="0.25" right="0.25" top="0.75" bottom="0.75" header="0.3" footer="0.3"/>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zoomScale="80" zoomScaleNormal="80" workbookViewId="0">
      <selection activeCell="H25" sqref="H25"/>
    </sheetView>
  </sheetViews>
  <sheetFormatPr baseColWidth="10" defaultColWidth="11.42578125" defaultRowHeight="14.25" x14ac:dyDescent="0.25"/>
  <cols>
    <col min="1" max="1" width="13.5703125" style="17" customWidth="1"/>
    <col min="2" max="2" width="45.42578125" style="17" customWidth="1"/>
    <col min="3" max="3" width="22.85546875" style="17" customWidth="1"/>
    <col min="4" max="4" width="27.140625" style="17" customWidth="1"/>
    <col min="5" max="5" width="19.85546875" style="17" customWidth="1"/>
    <col min="6" max="7" width="11.42578125" style="17" customWidth="1"/>
    <col min="8" max="16384" width="11.42578125" style="17"/>
  </cols>
  <sheetData>
    <row r="1" spans="1:5" ht="15" x14ac:dyDescent="0.25">
      <c r="A1" s="359" t="s">
        <v>200</v>
      </c>
      <c r="B1" s="359"/>
      <c r="C1" s="22"/>
      <c r="E1" s="22"/>
    </row>
    <row r="2" spans="1:5" x14ac:dyDescent="0.25">
      <c r="A2" s="59"/>
    </row>
    <row r="3" spans="1:5" ht="15" x14ac:dyDescent="0.25">
      <c r="A3" s="22" t="s">
        <v>308</v>
      </c>
      <c r="B3" s="22"/>
      <c r="C3" s="22"/>
      <c r="D3" s="22"/>
      <c r="E3" s="22"/>
    </row>
    <row r="4" spans="1:5" ht="15" x14ac:dyDescent="0.25">
      <c r="A4" s="22"/>
      <c r="B4" s="22"/>
      <c r="C4" s="22"/>
      <c r="D4" s="22"/>
      <c r="E4" s="22"/>
    </row>
    <row r="5" spans="1:5" ht="30" x14ac:dyDescent="0.25">
      <c r="A5" s="21" t="s">
        <v>112</v>
      </c>
      <c r="B5" s="21" t="s">
        <v>240</v>
      </c>
      <c r="C5" s="21" t="s">
        <v>751</v>
      </c>
      <c r="D5" s="21" t="s">
        <v>711</v>
      </c>
    </row>
    <row r="6" spans="1:5" x14ac:dyDescent="0.25">
      <c r="A6" s="27">
        <v>12601</v>
      </c>
      <c r="B6" s="10" t="s">
        <v>21</v>
      </c>
      <c r="C6" s="63"/>
      <c r="D6" s="34"/>
    </row>
    <row r="7" spans="1:5" ht="28.5" x14ac:dyDescent="0.25">
      <c r="A7" s="27">
        <v>12602</v>
      </c>
      <c r="B7" s="10" t="s">
        <v>22</v>
      </c>
      <c r="C7" s="63"/>
      <c r="D7" s="34"/>
    </row>
    <row r="8" spans="1:5" ht="29.25" thickBot="1" x14ac:dyDescent="0.3">
      <c r="A8" s="61">
        <v>12603</v>
      </c>
      <c r="B8" s="9" t="s">
        <v>23</v>
      </c>
      <c r="C8" s="28"/>
      <c r="D8" s="28"/>
    </row>
    <row r="9" spans="1:5" ht="15.75" thickTop="1" x14ac:dyDescent="0.25">
      <c r="A9" s="381" t="s">
        <v>11</v>
      </c>
      <c r="B9" s="382"/>
      <c r="C9" s="60"/>
      <c r="D9" s="60"/>
    </row>
    <row r="10" spans="1:5" ht="15" x14ac:dyDescent="0.25">
      <c r="A10" s="54"/>
      <c r="B10" s="54"/>
      <c r="C10" s="53"/>
      <c r="D10" s="53"/>
    </row>
    <row r="11" spans="1:5" ht="15" x14ac:dyDescent="0.25">
      <c r="A11" s="92" t="s">
        <v>592</v>
      </c>
      <c r="B11" s="93"/>
      <c r="C11" s="94"/>
      <c r="D11" s="95"/>
    </row>
    <row r="12" spans="1:5" ht="15" x14ac:dyDescent="0.25">
      <c r="A12" s="96"/>
      <c r="B12" s="97"/>
      <c r="C12" s="98"/>
      <c r="D12" s="99"/>
    </row>
    <row r="13" spans="1:5" ht="15" x14ac:dyDescent="0.25">
      <c r="A13" s="54"/>
      <c r="B13" s="54"/>
      <c r="C13" s="53"/>
      <c r="D13" s="53"/>
    </row>
    <row r="14" spans="1:5" ht="27.75" customHeight="1" x14ac:dyDescent="0.25">
      <c r="A14" s="21" t="s">
        <v>434</v>
      </c>
      <c r="B14" s="21" t="s">
        <v>715</v>
      </c>
      <c r="C14" s="21" t="s">
        <v>754</v>
      </c>
      <c r="D14" s="21" t="s">
        <v>755</v>
      </c>
      <c r="E14" s="23" t="s">
        <v>756</v>
      </c>
    </row>
    <row r="15" spans="1:5" ht="15" x14ac:dyDescent="0.25">
      <c r="A15" s="55">
        <v>12601</v>
      </c>
      <c r="B15" s="100"/>
      <c r="C15" s="57"/>
      <c r="D15" s="57"/>
      <c r="E15" s="67"/>
    </row>
    <row r="16" spans="1:5" ht="15" x14ac:dyDescent="0.25">
      <c r="A16" s="55">
        <v>12602</v>
      </c>
      <c r="B16" s="100"/>
      <c r="C16" s="57"/>
      <c r="D16" s="57"/>
      <c r="E16" s="67"/>
    </row>
    <row r="17" spans="1:5" ht="15" x14ac:dyDescent="0.25">
      <c r="A17" s="55">
        <v>12603</v>
      </c>
      <c r="B17" s="100"/>
      <c r="C17" s="57"/>
      <c r="D17" s="57"/>
      <c r="E17" s="67"/>
    </row>
    <row r="18" spans="1:5" ht="15" x14ac:dyDescent="0.25">
      <c r="A18" s="77" t="s">
        <v>11</v>
      </c>
      <c r="B18" s="77"/>
      <c r="C18" s="46"/>
      <c r="D18" s="46"/>
      <c r="E18" s="25"/>
    </row>
    <row r="19" spans="1:5" ht="15" x14ac:dyDescent="0.25">
      <c r="A19" s="54"/>
      <c r="B19" s="54"/>
      <c r="C19" s="53"/>
      <c r="D19" s="53"/>
    </row>
    <row r="20" spans="1:5" ht="15" x14ac:dyDescent="0.25">
      <c r="A20" s="22" t="s">
        <v>309</v>
      </c>
      <c r="D20" s="22"/>
      <c r="E20" s="22"/>
    </row>
    <row r="21" spans="1:5" x14ac:dyDescent="0.25">
      <c r="A21" s="62"/>
      <c r="B21" s="62"/>
    </row>
    <row r="22" spans="1:5" ht="30" x14ac:dyDescent="0.25">
      <c r="A22" s="21" t="s">
        <v>112</v>
      </c>
      <c r="B22" s="21" t="s">
        <v>240</v>
      </c>
      <c r="C22" s="21" t="s">
        <v>751</v>
      </c>
      <c r="D22" s="21" t="s">
        <v>711</v>
      </c>
    </row>
    <row r="23" spans="1:5" ht="28.5" x14ac:dyDescent="0.25">
      <c r="A23" s="27">
        <v>12604</v>
      </c>
      <c r="B23" s="10" t="s">
        <v>445</v>
      </c>
      <c r="C23" s="63"/>
      <c r="D23" s="34"/>
    </row>
    <row r="24" spans="1:5" ht="28.5" x14ac:dyDescent="0.25">
      <c r="A24" s="27">
        <v>12605</v>
      </c>
      <c r="B24" s="10" t="s">
        <v>610</v>
      </c>
      <c r="C24" s="63"/>
      <c r="D24" s="34"/>
    </row>
    <row r="25" spans="1:5" ht="29.25" thickBot="1" x14ac:dyDescent="0.3">
      <c r="A25" s="61">
        <v>12699</v>
      </c>
      <c r="B25" s="9" t="s">
        <v>444</v>
      </c>
      <c r="C25" s="101"/>
      <c r="D25" s="28"/>
    </row>
    <row r="26" spans="1:5" ht="15.75" thickTop="1" x14ac:dyDescent="0.25">
      <c r="A26" s="381" t="s">
        <v>11</v>
      </c>
      <c r="B26" s="382"/>
      <c r="C26" s="60"/>
      <c r="D26" s="60"/>
    </row>
    <row r="27" spans="1:5" ht="15" x14ac:dyDescent="0.25">
      <c r="A27" s="43"/>
      <c r="B27" s="43"/>
      <c r="C27" s="49"/>
      <c r="D27" s="49"/>
    </row>
    <row r="28" spans="1:5" ht="14.25" customHeight="1" x14ac:dyDescent="0.25">
      <c r="A28" s="424" t="s">
        <v>664</v>
      </c>
      <c r="B28" s="425"/>
      <c r="C28" s="425"/>
      <c r="D28" s="425"/>
      <c r="E28" s="425"/>
    </row>
    <row r="29" spans="1:5" ht="15" customHeight="1" x14ac:dyDescent="0.25">
      <c r="A29" s="424"/>
      <c r="B29" s="425"/>
      <c r="C29" s="425"/>
      <c r="D29" s="425"/>
      <c r="E29" s="425"/>
    </row>
    <row r="30" spans="1:5" ht="15" x14ac:dyDescent="0.25">
      <c r="A30" s="54"/>
      <c r="B30" s="54"/>
      <c r="C30" s="53"/>
      <c r="D30" s="53"/>
    </row>
    <row r="31" spans="1:5" ht="30" x14ac:dyDescent="0.25">
      <c r="A31" s="21" t="s">
        <v>434</v>
      </c>
      <c r="B31" s="21" t="s">
        <v>715</v>
      </c>
      <c r="C31" s="21" t="s">
        <v>754</v>
      </c>
      <c r="D31" s="21" t="s">
        <v>755</v>
      </c>
      <c r="E31" s="23" t="s">
        <v>756</v>
      </c>
    </row>
    <row r="32" spans="1:5" ht="15" x14ac:dyDescent="0.25">
      <c r="A32" s="55">
        <v>12604</v>
      </c>
      <c r="B32" s="100"/>
      <c r="C32" s="57"/>
      <c r="D32" s="57"/>
      <c r="E32" s="67"/>
    </row>
    <row r="33" spans="1:5" ht="15" x14ac:dyDescent="0.25">
      <c r="A33" s="55">
        <v>12605</v>
      </c>
      <c r="B33" s="100"/>
      <c r="C33" s="57"/>
      <c r="D33" s="57"/>
      <c r="E33" s="67"/>
    </row>
    <row r="34" spans="1:5" ht="15" x14ac:dyDescent="0.25">
      <c r="A34" s="55">
        <v>12699</v>
      </c>
      <c r="B34" s="100"/>
      <c r="C34" s="57"/>
      <c r="D34" s="57"/>
      <c r="E34" s="67"/>
    </row>
    <row r="35" spans="1:5" ht="15" x14ac:dyDescent="0.25">
      <c r="A35" s="77" t="s">
        <v>11</v>
      </c>
      <c r="B35" s="77"/>
      <c r="C35" s="46"/>
      <c r="D35" s="46"/>
      <c r="E35" s="25"/>
    </row>
    <row r="36" spans="1:5" ht="15" x14ac:dyDescent="0.25">
      <c r="A36" s="54"/>
      <c r="B36" s="54"/>
      <c r="C36" s="53"/>
      <c r="D36" s="53"/>
    </row>
    <row r="37" spans="1:5" ht="15" x14ac:dyDescent="0.25">
      <c r="A37" s="22" t="s">
        <v>202</v>
      </c>
    </row>
    <row r="38" spans="1:5" ht="14.45" customHeight="1" x14ac:dyDescent="0.25">
      <c r="A38" s="33"/>
      <c r="B38" s="33"/>
    </row>
    <row r="39" spans="1:5" x14ac:dyDescent="0.25">
      <c r="A39" s="380" t="s">
        <v>237</v>
      </c>
      <c r="B39" s="380"/>
    </row>
  </sheetData>
  <mergeCells count="5">
    <mergeCell ref="A9:B9"/>
    <mergeCell ref="A26:B26"/>
    <mergeCell ref="A39:B39"/>
    <mergeCell ref="A1:B1"/>
    <mergeCell ref="A28:E29"/>
  </mergeCells>
  <pageMargins left="0.25" right="0.25" top="0.75" bottom="0.75" header="0.3" footer="0.3"/>
  <pageSetup paperSize="9" fitToHeight="0" orientation="landscape"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showFormulas="1" showGridLines="0" zoomScale="80" zoomScaleNormal="80" workbookViewId="0">
      <selection activeCell="A9" sqref="A9"/>
    </sheetView>
  </sheetViews>
  <sheetFormatPr baseColWidth="10" defaultColWidth="11.42578125" defaultRowHeight="14.25" zeroHeight="1" x14ac:dyDescent="0.25"/>
  <cols>
    <col min="1" max="1" width="35.5703125" style="17" customWidth="1"/>
    <col min="2" max="3" width="23.140625" style="17" customWidth="1"/>
    <col min="4" max="4" width="17.42578125" style="17" customWidth="1"/>
    <col min="5" max="6" width="15.42578125" style="17" customWidth="1"/>
    <col min="7" max="7" width="16" style="17" customWidth="1"/>
    <col min="8" max="8" width="18.140625" style="17" customWidth="1"/>
    <col min="9" max="9" width="16.140625" style="17" customWidth="1"/>
    <col min="10" max="10" width="16" style="17" customWidth="1"/>
    <col min="11" max="11" width="16.42578125" style="17" customWidth="1"/>
    <col min="12" max="14" width="11.42578125" style="17" customWidth="1"/>
    <col min="15" max="16384" width="11.42578125" style="17"/>
  </cols>
  <sheetData>
    <row r="1" spans="1:3" ht="15" x14ac:dyDescent="0.25">
      <c r="A1" s="22" t="s">
        <v>24</v>
      </c>
      <c r="B1" s="22"/>
      <c r="C1" s="22"/>
    </row>
    <row r="2" spans="1:3" ht="15" x14ac:dyDescent="0.25">
      <c r="A2" s="88"/>
    </row>
    <row r="3" spans="1:3" ht="15" x14ac:dyDescent="0.25">
      <c r="A3" s="22" t="s">
        <v>549</v>
      </c>
      <c r="B3" s="22"/>
      <c r="C3" s="22"/>
    </row>
    <row r="4" spans="1:3" ht="15" x14ac:dyDescent="0.25">
      <c r="A4" s="22"/>
      <c r="B4" s="22"/>
      <c r="C4" s="22"/>
    </row>
    <row r="5" spans="1:3" ht="30" x14ac:dyDescent="0.25">
      <c r="A5" s="21" t="s">
        <v>25</v>
      </c>
      <c r="B5" s="21" t="s">
        <v>751</v>
      </c>
      <c r="C5" s="21" t="s">
        <v>711</v>
      </c>
    </row>
    <row r="6" spans="1:3" ht="28.5" x14ac:dyDescent="0.25">
      <c r="A6" s="6" t="s">
        <v>446</v>
      </c>
      <c r="B6" s="42"/>
      <c r="C6" s="42"/>
    </row>
    <row r="7" spans="1:3" ht="28.5" x14ac:dyDescent="0.25">
      <c r="A7" s="6" t="s">
        <v>447</v>
      </c>
      <c r="B7" s="42"/>
      <c r="C7" s="42"/>
    </row>
    <row r="8" spans="1:3" ht="28.5" x14ac:dyDescent="0.25">
      <c r="A8" s="6" t="s">
        <v>448</v>
      </c>
      <c r="B8" s="42"/>
      <c r="C8" s="42"/>
    </row>
    <row r="9" spans="1:3" ht="28.5" x14ac:dyDescent="0.25">
      <c r="A9" s="6" t="s">
        <v>449</v>
      </c>
      <c r="B9" s="42"/>
      <c r="C9" s="42"/>
    </row>
    <row r="10" spans="1:3" ht="21" customHeight="1" x14ac:dyDescent="0.25">
      <c r="A10" s="6" t="s">
        <v>611</v>
      </c>
      <c r="B10" s="42"/>
      <c r="C10" s="42"/>
    </row>
    <row r="11" spans="1:3" ht="28.5" x14ac:dyDescent="0.25">
      <c r="A11" s="6" t="s">
        <v>450</v>
      </c>
      <c r="B11" s="42"/>
      <c r="C11" s="42"/>
    </row>
    <row r="12" spans="1:3" ht="25.5" customHeight="1" x14ac:dyDescent="0.25">
      <c r="A12" s="6" t="s">
        <v>612</v>
      </c>
      <c r="B12" s="42"/>
      <c r="C12" s="42"/>
    </row>
    <row r="13" spans="1:3" ht="28.5" x14ac:dyDescent="0.25">
      <c r="A13" s="6" t="s">
        <v>451</v>
      </c>
      <c r="B13" s="42"/>
      <c r="C13" s="42"/>
    </row>
    <row r="14" spans="1:3" ht="28.5" x14ac:dyDescent="0.25">
      <c r="A14" s="6" t="s">
        <v>452</v>
      </c>
      <c r="B14" s="42"/>
      <c r="C14" s="42"/>
    </row>
    <row r="15" spans="1:3" ht="26.25" customHeight="1" x14ac:dyDescent="0.25">
      <c r="A15" s="6" t="s">
        <v>453</v>
      </c>
      <c r="B15" s="42"/>
      <c r="C15" s="42"/>
    </row>
    <row r="16" spans="1:3" ht="15" x14ac:dyDescent="0.25">
      <c r="A16" s="102" t="s">
        <v>370</v>
      </c>
      <c r="B16" s="103"/>
      <c r="C16" s="103"/>
    </row>
    <row r="17" spans="1:3" ht="23.25" customHeight="1" x14ac:dyDescent="0.25">
      <c r="A17" s="6" t="s">
        <v>454</v>
      </c>
      <c r="B17" s="42"/>
      <c r="C17" s="42"/>
    </row>
    <row r="18" spans="1:3" ht="21.75" customHeight="1" x14ac:dyDescent="0.25">
      <c r="A18" s="104" t="s">
        <v>11</v>
      </c>
      <c r="B18" s="74"/>
      <c r="C18" s="74"/>
    </row>
    <row r="19" spans="1:3" x14ac:dyDescent="0.25">
      <c r="A19" s="59"/>
    </row>
    <row r="20" spans="1:3" ht="15" x14ac:dyDescent="0.25">
      <c r="A20" s="22" t="s">
        <v>550</v>
      </c>
      <c r="B20" s="22"/>
      <c r="C20" s="22"/>
    </row>
    <row r="21" spans="1:3" ht="15" x14ac:dyDescent="0.25">
      <c r="A21" s="22"/>
      <c r="B21" s="22"/>
      <c r="C21" s="22"/>
    </row>
    <row r="22" spans="1:3" ht="30" x14ac:dyDescent="0.25">
      <c r="A22" s="21" t="s">
        <v>18</v>
      </c>
      <c r="B22" s="21" t="s">
        <v>751</v>
      </c>
      <c r="C22" s="21" t="s">
        <v>711</v>
      </c>
    </row>
    <row r="23" spans="1:3" ht="28.5" x14ac:dyDescent="0.25">
      <c r="A23" s="24" t="s">
        <v>551</v>
      </c>
      <c r="B23" s="45"/>
      <c r="C23" s="45"/>
    </row>
    <row r="24" spans="1:3" ht="24" customHeight="1" x14ac:dyDescent="0.25">
      <c r="A24" s="24" t="s">
        <v>552</v>
      </c>
      <c r="B24" s="45"/>
      <c r="C24" s="45"/>
    </row>
    <row r="25" spans="1:3" ht="25.5" customHeight="1" x14ac:dyDescent="0.25">
      <c r="A25" s="24" t="s">
        <v>553</v>
      </c>
      <c r="B25" s="45"/>
      <c r="C25" s="45"/>
    </row>
    <row r="26" spans="1:3" x14ac:dyDescent="0.25">
      <c r="A26" s="49"/>
      <c r="B26" s="49"/>
      <c r="C26" s="49"/>
    </row>
    <row r="27" spans="1:3" ht="15" x14ac:dyDescent="0.25">
      <c r="A27" s="22" t="s">
        <v>716</v>
      </c>
      <c r="B27" s="22"/>
      <c r="C27" s="22"/>
    </row>
    <row r="28" spans="1:3" ht="15" x14ac:dyDescent="0.25">
      <c r="A28" s="22"/>
      <c r="B28" s="22"/>
      <c r="C28" s="22"/>
    </row>
    <row r="29" spans="1:3" ht="30" x14ac:dyDescent="0.25">
      <c r="A29" s="21" t="s">
        <v>18</v>
      </c>
      <c r="B29" s="21" t="s">
        <v>751</v>
      </c>
      <c r="C29" s="21" t="s">
        <v>711</v>
      </c>
    </row>
    <row r="30" spans="1:3" ht="28.5" x14ac:dyDescent="0.25">
      <c r="A30" s="24" t="s">
        <v>554</v>
      </c>
      <c r="B30" s="45"/>
      <c r="C30" s="45"/>
    </row>
    <row r="31" spans="1:3" ht="28.5" x14ac:dyDescent="0.25">
      <c r="A31" s="24" t="s">
        <v>555</v>
      </c>
      <c r="B31" s="45"/>
      <c r="C31" s="45"/>
    </row>
    <row r="32" spans="1:3" ht="28.5" x14ac:dyDescent="0.25">
      <c r="A32" s="24" t="s">
        <v>556</v>
      </c>
      <c r="B32" s="45"/>
      <c r="C32" s="45"/>
    </row>
    <row r="33" spans="1:3" x14ac:dyDescent="0.25">
      <c r="A33" s="105"/>
      <c r="B33" s="105"/>
      <c r="C33" s="105"/>
    </row>
    <row r="34" spans="1:3" ht="15" x14ac:dyDescent="0.25">
      <c r="A34" s="410" t="s">
        <v>649</v>
      </c>
      <c r="B34" s="410"/>
      <c r="C34" s="105"/>
    </row>
    <row r="35" spans="1:3" x14ac:dyDescent="0.25">
      <c r="A35" s="380" t="s">
        <v>237</v>
      </c>
      <c r="B35" s="380"/>
      <c r="C35" s="105"/>
    </row>
    <row r="36" spans="1:3" x14ac:dyDescent="0.25">
      <c r="A36" s="106"/>
      <c r="B36" s="106"/>
      <c r="C36" s="105"/>
    </row>
    <row r="37" spans="1:3" ht="15" x14ac:dyDescent="0.25">
      <c r="A37" s="22" t="s">
        <v>234</v>
      </c>
    </row>
    <row r="38" spans="1:3" x14ac:dyDescent="0.25">
      <c r="A38" s="58"/>
    </row>
    <row r="39" spans="1:3" ht="13.7" customHeight="1" x14ac:dyDescent="0.25">
      <c r="A39" s="380" t="s">
        <v>237</v>
      </c>
      <c r="B39" s="380"/>
    </row>
  </sheetData>
  <mergeCells count="3">
    <mergeCell ref="A35:B35"/>
    <mergeCell ref="A39:B39"/>
    <mergeCell ref="A34:B34"/>
  </mergeCells>
  <pageMargins left="0.25" right="0.25"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7"/>
  <sheetViews>
    <sheetView showGridLines="0" topLeftCell="A97" zoomScale="70" zoomScaleNormal="70" workbookViewId="0">
      <selection activeCell="J90" sqref="J90"/>
    </sheetView>
  </sheetViews>
  <sheetFormatPr baseColWidth="10" defaultColWidth="11.42578125" defaultRowHeight="14.25" x14ac:dyDescent="0.25"/>
  <cols>
    <col min="1" max="1" width="34" style="17" customWidth="1"/>
    <col min="2" max="2" width="29.42578125" style="17" customWidth="1"/>
    <col min="3" max="3" width="28.85546875" style="17" customWidth="1"/>
    <col min="4" max="4" width="22.5703125" style="17" customWidth="1"/>
    <col min="5" max="6" width="25.42578125" style="17" customWidth="1"/>
    <col min="7" max="7" width="22.85546875" style="17" customWidth="1"/>
    <col min="8" max="8" width="24.42578125" style="17" customWidth="1"/>
    <col min="9" max="9" width="18.85546875" style="17" customWidth="1"/>
    <col min="10" max="10" width="11.42578125" style="17" customWidth="1"/>
    <col min="11" max="13" width="11.42578125" style="80" customWidth="1"/>
    <col min="14" max="16" width="11.42578125" style="17" customWidth="1"/>
    <col min="17" max="16384" width="11.42578125" style="17"/>
  </cols>
  <sheetData>
    <row r="1" spans="1:9" ht="15" x14ac:dyDescent="0.25">
      <c r="A1" s="214" t="s">
        <v>183</v>
      </c>
      <c r="B1" s="214"/>
      <c r="C1" s="214"/>
      <c r="D1" s="214"/>
      <c r="E1" s="214"/>
      <c r="F1" s="214"/>
      <c r="G1" s="214"/>
      <c r="H1" s="214"/>
    </row>
    <row r="2" spans="1:9" ht="15" x14ac:dyDescent="0.25">
      <c r="A2" s="88"/>
    </row>
    <row r="3" spans="1:9" ht="15" x14ac:dyDescent="0.25">
      <c r="A3" s="214" t="s">
        <v>665</v>
      </c>
      <c r="B3" s="214"/>
      <c r="C3" s="214"/>
      <c r="D3" s="214"/>
      <c r="E3" s="214"/>
      <c r="F3" s="214"/>
      <c r="G3" s="214"/>
      <c r="H3" s="214"/>
    </row>
    <row r="4" spans="1:9" x14ac:dyDescent="0.25">
      <c r="A4" s="62"/>
      <c r="B4" s="62"/>
    </row>
    <row r="5" spans="1:9" ht="15" x14ac:dyDescent="0.25">
      <c r="A5" s="383" t="s">
        <v>18</v>
      </c>
      <c r="B5" s="383" t="s">
        <v>751</v>
      </c>
      <c r="C5" s="383"/>
      <c r="D5" s="383"/>
      <c r="E5" s="383"/>
      <c r="F5" s="383" t="s">
        <v>711</v>
      </c>
      <c r="G5" s="383"/>
      <c r="H5" s="383"/>
      <c r="I5" s="383"/>
    </row>
    <row r="6" spans="1:9" ht="30" x14ac:dyDescent="0.25">
      <c r="A6" s="383"/>
      <c r="B6" s="206" t="s">
        <v>29</v>
      </c>
      <c r="C6" s="206" t="s">
        <v>95</v>
      </c>
      <c r="D6" s="206" t="s">
        <v>48</v>
      </c>
      <c r="E6" s="206" t="s">
        <v>96</v>
      </c>
      <c r="F6" s="206" t="s">
        <v>29</v>
      </c>
      <c r="G6" s="206" t="s">
        <v>95</v>
      </c>
      <c r="H6" s="206" t="s">
        <v>48</v>
      </c>
      <c r="I6" s="206" t="s">
        <v>96</v>
      </c>
    </row>
    <row r="7" spans="1:9" ht="15" x14ac:dyDescent="0.25">
      <c r="A7" s="291" t="s">
        <v>0</v>
      </c>
      <c r="B7" s="292">
        <v>4774844</v>
      </c>
      <c r="C7" s="292">
        <v>0</v>
      </c>
      <c r="D7" s="292">
        <v>0</v>
      </c>
      <c r="E7" s="292">
        <f>+B7</f>
        <v>4774844</v>
      </c>
      <c r="F7" s="292">
        <v>2456275</v>
      </c>
      <c r="G7" s="292">
        <v>0</v>
      </c>
      <c r="H7" s="292">
        <v>0</v>
      </c>
      <c r="I7" s="292">
        <f>+F7-G7-H7</f>
        <v>2456275</v>
      </c>
    </row>
    <row r="8" spans="1:9" ht="15" x14ac:dyDescent="0.25">
      <c r="A8" s="291" t="s">
        <v>30</v>
      </c>
      <c r="B8" s="292">
        <v>37841555</v>
      </c>
      <c r="C8" s="292">
        <v>-20041274</v>
      </c>
      <c r="D8" s="292">
        <v>0</v>
      </c>
      <c r="E8" s="292">
        <f>+B8+C8</f>
        <v>17800281</v>
      </c>
      <c r="F8" s="292">
        <v>37841555</v>
      </c>
      <c r="G8" s="292">
        <v>-19510780</v>
      </c>
      <c r="H8" s="292">
        <v>0</v>
      </c>
      <c r="I8" s="292">
        <f>+F8+G8</f>
        <v>18330775</v>
      </c>
    </row>
    <row r="9" spans="1:9" ht="15" x14ac:dyDescent="0.25">
      <c r="A9" s="291" t="s">
        <v>31</v>
      </c>
      <c r="B9" s="292">
        <v>0</v>
      </c>
      <c r="C9" s="292">
        <v>0</v>
      </c>
      <c r="D9" s="292">
        <v>0</v>
      </c>
      <c r="E9" s="292">
        <v>0</v>
      </c>
      <c r="F9" s="292">
        <v>0</v>
      </c>
      <c r="G9" s="292">
        <v>0</v>
      </c>
      <c r="H9" s="292">
        <v>0</v>
      </c>
      <c r="I9" s="292">
        <f t="shared" ref="I9:I12" si="0">+F9-G9-H9</f>
        <v>0</v>
      </c>
    </row>
    <row r="10" spans="1:9" ht="15" x14ac:dyDescent="0.25">
      <c r="A10" s="291" t="s">
        <v>32</v>
      </c>
      <c r="B10" s="292">
        <v>0</v>
      </c>
      <c r="C10" s="292">
        <v>0</v>
      </c>
      <c r="D10" s="292">
        <v>0</v>
      </c>
      <c r="E10" s="292">
        <v>0</v>
      </c>
      <c r="F10" s="292">
        <v>0</v>
      </c>
      <c r="G10" s="292">
        <v>0</v>
      </c>
      <c r="H10" s="292">
        <v>0</v>
      </c>
      <c r="I10" s="292">
        <f t="shared" si="0"/>
        <v>0</v>
      </c>
    </row>
    <row r="11" spans="1:9" ht="15" x14ac:dyDescent="0.25">
      <c r="A11" s="291" t="s">
        <v>33</v>
      </c>
      <c r="B11" s="292">
        <v>0</v>
      </c>
      <c r="C11" s="292">
        <v>0</v>
      </c>
      <c r="D11" s="292">
        <v>0</v>
      </c>
      <c r="E11" s="292">
        <v>0</v>
      </c>
      <c r="F11" s="292">
        <v>0</v>
      </c>
      <c r="G11" s="292">
        <v>0</v>
      </c>
      <c r="H11" s="292">
        <v>0</v>
      </c>
      <c r="I11" s="292">
        <f t="shared" si="0"/>
        <v>0</v>
      </c>
    </row>
    <row r="12" spans="1:9" ht="15" x14ac:dyDescent="0.25">
      <c r="A12" s="291" t="s">
        <v>644</v>
      </c>
      <c r="B12" s="292">
        <v>2696834</v>
      </c>
      <c r="C12" s="292">
        <v>0</v>
      </c>
      <c r="D12" s="292">
        <v>0</v>
      </c>
      <c r="E12" s="292">
        <f>+B12</f>
        <v>2696834</v>
      </c>
      <c r="F12" s="292">
        <v>2369066</v>
      </c>
      <c r="G12" s="292">
        <v>0</v>
      </c>
      <c r="H12" s="292">
        <v>0</v>
      </c>
      <c r="I12" s="292">
        <f t="shared" si="0"/>
        <v>2369066</v>
      </c>
    </row>
    <row r="13" spans="1:9" ht="15" x14ac:dyDescent="0.25">
      <c r="A13" s="291" t="s">
        <v>34</v>
      </c>
      <c r="B13" s="292">
        <v>6899955</v>
      </c>
      <c r="C13" s="292">
        <v>-5362847</v>
      </c>
      <c r="D13" s="292">
        <v>0</v>
      </c>
      <c r="E13" s="292">
        <f>+B13+C13</f>
        <v>1537108</v>
      </c>
      <c r="F13" s="292">
        <v>6494473</v>
      </c>
      <c r="G13" s="292">
        <v>-5076302</v>
      </c>
      <c r="H13" s="292">
        <v>0</v>
      </c>
      <c r="I13" s="292">
        <v>1418171</v>
      </c>
    </row>
    <row r="14" spans="1:9" ht="15" x14ac:dyDescent="0.2">
      <c r="A14" s="65" t="s">
        <v>11</v>
      </c>
      <c r="B14" s="293">
        <f>SUM(B7:B13)</f>
        <v>52213188</v>
      </c>
      <c r="C14" s="293">
        <f t="shared" ref="C14:E14" si="1">SUM(C7:C13)</f>
        <v>-25404121</v>
      </c>
      <c r="D14" s="293">
        <f t="shared" si="1"/>
        <v>0</v>
      </c>
      <c r="E14" s="293">
        <f t="shared" si="1"/>
        <v>26809067</v>
      </c>
      <c r="F14" s="293">
        <f>SUM(F7:F13)</f>
        <v>49161369</v>
      </c>
      <c r="G14" s="293">
        <f t="shared" ref="G14:I14" si="2">SUM(G7:G13)</f>
        <v>-24587082</v>
      </c>
      <c r="H14" s="293">
        <f t="shared" si="2"/>
        <v>0</v>
      </c>
      <c r="I14" s="293">
        <f t="shared" si="2"/>
        <v>24574287</v>
      </c>
    </row>
    <row r="15" spans="1:9" x14ac:dyDescent="0.25">
      <c r="A15" s="59"/>
    </row>
    <row r="16" spans="1:9" ht="15" x14ac:dyDescent="0.25">
      <c r="A16" s="214" t="s">
        <v>645</v>
      </c>
      <c r="C16" s="214"/>
      <c r="D16" s="214"/>
      <c r="E16" s="214"/>
      <c r="F16" s="214"/>
      <c r="G16" s="214"/>
      <c r="H16" s="214"/>
      <c r="I16" s="214"/>
    </row>
    <row r="17" spans="1:5" x14ac:dyDescent="0.25">
      <c r="A17" s="62"/>
      <c r="B17" s="62"/>
    </row>
    <row r="18" spans="1:5" ht="15" x14ac:dyDescent="0.25">
      <c r="A18" s="214" t="s">
        <v>666</v>
      </c>
      <c r="B18" s="62"/>
    </row>
    <row r="19" spans="1:5" x14ac:dyDescent="0.25">
      <c r="A19" s="62"/>
      <c r="B19" s="62"/>
    </row>
    <row r="20" spans="1:5" ht="39.75" customHeight="1" x14ac:dyDescent="0.25">
      <c r="A20" s="412" t="s">
        <v>18</v>
      </c>
      <c r="B20" s="26" t="s">
        <v>751</v>
      </c>
      <c r="C20" s="26" t="s">
        <v>711</v>
      </c>
    </row>
    <row r="21" spans="1:5" ht="15" x14ac:dyDescent="0.25">
      <c r="A21" s="413"/>
      <c r="B21" s="206" t="s">
        <v>472</v>
      </c>
      <c r="C21" s="206" t="s">
        <v>472</v>
      </c>
    </row>
    <row r="22" spans="1:5" ht="28.5" x14ac:dyDescent="0.2">
      <c r="A22" s="6" t="s">
        <v>455</v>
      </c>
      <c r="B22" s="292">
        <v>151642</v>
      </c>
      <c r="C22" s="292">
        <v>295424</v>
      </c>
    </row>
    <row r="23" spans="1:5" ht="25.5" customHeight="1" thickBot="1" x14ac:dyDescent="0.25">
      <c r="A23" s="9" t="s">
        <v>593</v>
      </c>
      <c r="B23" s="292">
        <v>2545192</v>
      </c>
      <c r="C23" s="292">
        <v>2073642</v>
      </c>
    </row>
    <row r="24" spans="1:5" ht="15.75" thickTop="1" x14ac:dyDescent="0.2">
      <c r="A24" s="109" t="s">
        <v>11</v>
      </c>
      <c r="B24" s="293">
        <f>SUM(B22:B23)</f>
        <v>2696834</v>
      </c>
      <c r="C24" s="293">
        <f t="shared" ref="C24" si="3">SUM(C22:C23)</f>
        <v>2369066</v>
      </c>
    </row>
    <row r="25" spans="1:5" x14ac:dyDescent="0.25">
      <c r="A25" s="213"/>
      <c r="B25" s="49"/>
      <c r="D25" s="49"/>
      <c r="E25" s="49"/>
    </row>
    <row r="26" spans="1:5" ht="15" x14ac:dyDescent="0.25">
      <c r="A26" s="214" t="s">
        <v>456</v>
      </c>
      <c r="B26" s="49"/>
      <c r="D26" s="49"/>
      <c r="E26" s="49"/>
    </row>
    <row r="27" spans="1:5" ht="15" x14ac:dyDescent="0.25">
      <c r="A27" s="214"/>
      <c r="B27" s="49"/>
      <c r="D27" s="49"/>
      <c r="E27" s="49"/>
    </row>
    <row r="28" spans="1:5" ht="42" customHeight="1" x14ac:dyDescent="0.25">
      <c r="A28" s="435" t="s">
        <v>669</v>
      </c>
      <c r="B28" s="435"/>
      <c r="C28" s="435"/>
      <c r="D28" s="49"/>
      <c r="E28" s="49"/>
    </row>
    <row r="29" spans="1:5" x14ac:dyDescent="0.25">
      <c r="B29" s="49"/>
      <c r="D29" s="49"/>
    </row>
    <row r="30" spans="1:5" ht="45" x14ac:dyDescent="0.25">
      <c r="A30" s="206" t="s">
        <v>5</v>
      </c>
      <c r="B30" s="206" t="s">
        <v>201</v>
      </c>
      <c r="C30" s="206" t="s">
        <v>150</v>
      </c>
      <c r="D30" s="206" t="s">
        <v>757</v>
      </c>
    </row>
    <row r="31" spans="1:5" x14ac:dyDescent="0.2">
      <c r="A31" s="89">
        <v>1</v>
      </c>
      <c r="B31" s="292" t="s">
        <v>918</v>
      </c>
      <c r="C31" s="292" t="s">
        <v>923</v>
      </c>
      <c r="D31" s="292">
        <v>574154</v>
      </c>
    </row>
    <row r="32" spans="1:5" x14ac:dyDescent="0.2">
      <c r="A32" s="89">
        <v>2</v>
      </c>
      <c r="B32" s="292" t="s">
        <v>919</v>
      </c>
      <c r="C32" s="292" t="s">
        <v>924</v>
      </c>
      <c r="D32" s="292">
        <f>214745+481225</f>
        <v>695970</v>
      </c>
    </row>
    <row r="33" spans="1:6" x14ac:dyDescent="0.2">
      <c r="A33" s="89">
        <v>3</v>
      </c>
      <c r="B33" s="292" t="s">
        <v>920</v>
      </c>
      <c r="C33" s="292" t="s">
        <v>925</v>
      </c>
      <c r="D33" s="292">
        <v>774735</v>
      </c>
    </row>
    <row r="34" spans="1:6" x14ac:dyDescent="0.2">
      <c r="A34" s="89">
        <v>4</v>
      </c>
      <c r="B34" s="292" t="s">
        <v>921</v>
      </c>
      <c r="C34" s="292" t="s">
        <v>926</v>
      </c>
      <c r="D34" s="292">
        <v>303956</v>
      </c>
    </row>
    <row r="35" spans="1:6" x14ac:dyDescent="0.2">
      <c r="A35" s="89">
        <v>5</v>
      </c>
      <c r="B35" s="292" t="s">
        <v>922</v>
      </c>
      <c r="C35" s="292" t="s">
        <v>927</v>
      </c>
      <c r="D35" s="292">
        <v>196377</v>
      </c>
    </row>
    <row r="36" spans="1:6" x14ac:dyDescent="0.25">
      <c r="A36" s="89" t="s">
        <v>457</v>
      </c>
      <c r="B36" s="431"/>
      <c r="C36" s="432"/>
      <c r="D36" s="207"/>
    </row>
    <row r="37" spans="1:6" ht="15" x14ac:dyDescent="0.2">
      <c r="A37" s="110" t="s">
        <v>11</v>
      </c>
      <c r="B37" s="433"/>
      <c r="C37" s="434"/>
      <c r="D37" s="293">
        <f>SUM(D31:D36)</f>
        <v>2545192</v>
      </c>
    </row>
    <row r="38" spans="1:6" ht="15" x14ac:dyDescent="0.25">
      <c r="A38" s="215"/>
      <c r="B38" s="111"/>
      <c r="C38" s="111"/>
      <c r="D38" s="111"/>
    </row>
    <row r="39" spans="1:6" ht="15" x14ac:dyDescent="0.25">
      <c r="A39" s="407" t="s">
        <v>758</v>
      </c>
      <c r="B39" s="409"/>
      <c r="C39" s="111"/>
      <c r="D39" s="111"/>
    </row>
    <row r="40" spans="1:6" ht="15" x14ac:dyDescent="0.25">
      <c r="A40" s="428">
        <v>5</v>
      </c>
      <c r="B40" s="429"/>
      <c r="C40" s="111"/>
      <c r="D40" s="111"/>
    </row>
    <row r="41" spans="1:6" ht="15" x14ac:dyDescent="0.25">
      <c r="A41" s="212"/>
      <c r="B41" s="212"/>
      <c r="C41" s="111"/>
      <c r="D41" s="111"/>
    </row>
    <row r="42" spans="1:6" ht="15" x14ac:dyDescent="0.25">
      <c r="A42" s="430" t="s">
        <v>458</v>
      </c>
      <c r="B42" s="430"/>
      <c r="C42" s="111"/>
      <c r="D42" s="111"/>
    </row>
    <row r="43" spans="1:6" ht="15" x14ac:dyDescent="0.25">
      <c r="A43" s="212"/>
      <c r="B43" s="212"/>
      <c r="C43" s="111"/>
      <c r="D43" s="111"/>
    </row>
    <row r="44" spans="1:6" x14ac:dyDescent="0.25">
      <c r="A44" s="437" t="s">
        <v>670</v>
      </c>
      <c r="B44" s="437"/>
      <c r="C44" s="437"/>
      <c r="D44" s="111"/>
    </row>
    <row r="45" spans="1:6" x14ac:dyDescent="0.25">
      <c r="A45" s="213"/>
      <c r="B45" s="213"/>
      <c r="C45" s="213"/>
      <c r="D45" s="111"/>
    </row>
    <row r="46" spans="1:6" ht="26.45" customHeight="1" x14ac:dyDescent="0.25">
      <c r="A46" s="209" t="s">
        <v>5</v>
      </c>
      <c r="B46" s="209" t="s">
        <v>332</v>
      </c>
      <c r="C46" s="206" t="s">
        <v>459</v>
      </c>
      <c r="D46" s="206" t="s">
        <v>557</v>
      </c>
      <c r="E46" s="411" t="s">
        <v>757</v>
      </c>
      <c r="F46" s="411"/>
    </row>
    <row r="47" spans="1:6" x14ac:dyDescent="0.2">
      <c r="A47" s="112">
        <v>1</v>
      </c>
      <c r="B47" s="294">
        <v>14503</v>
      </c>
      <c r="C47" s="295" t="s">
        <v>928</v>
      </c>
      <c r="D47" s="295" t="s">
        <v>929</v>
      </c>
      <c r="E47" s="426">
        <v>13286</v>
      </c>
      <c r="F47" s="427"/>
    </row>
    <row r="48" spans="1:6" x14ac:dyDescent="0.2">
      <c r="A48" s="112">
        <v>2</v>
      </c>
      <c r="B48" s="294">
        <v>14504</v>
      </c>
      <c r="C48" s="295" t="s">
        <v>930</v>
      </c>
      <c r="D48" s="295" t="s">
        <v>931</v>
      </c>
      <c r="E48" s="426">
        <v>135846</v>
      </c>
      <c r="F48" s="427"/>
    </row>
    <row r="49" spans="1:9" x14ac:dyDescent="0.2">
      <c r="A49" s="112">
        <v>3</v>
      </c>
      <c r="B49" s="294">
        <v>14504</v>
      </c>
      <c r="C49" s="295" t="s">
        <v>930</v>
      </c>
      <c r="D49" s="295" t="s">
        <v>932</v>
      </c>
      <c r="E49" s="426">
        <v>1649</v>
      </c>
      <c r="F49" s="427"/>
    </row>
    <row r="50" spans="1:9" x14ac:dyDescent="0.2">
      <c r="A50" s="112">
        <v>4</v>
      </c>
      <c r="B50" s="294">
        <v>14504</v>
      </c>
      <c r="C50" s="295" t="s">
        <v>930</v>
      </c>
      <c r="D50" s="295" t="s">
        <v>933</v>
      </c>
      <c r="E50" s="426">
        <v>239</v>
      </c>
      <c r="F50" s="427"/>
    </row>
    <row r="51" spans="1:9" x14ac:dyDescent="0.2">
      <c r="A51" s="112">
        <v>5</v>
      </c>
      <c r="B51" s="294">
        <v>14504</v>
      </c>
      <c r="C51" s="295" t="s">
        <v>930</v>
      </c>
      <c r="D51" s="295" t="s">
        <v>934</v>
      </c>
      <c r="E51" s="426">
        <v>250</v>
      </c>
      <c r="F51" s="427"/>
    </row>
    <row r="52" spans="1:9" x14ac:dyDescent="0.2">
      <c r="A52" s="112">
        <v>6</v>
      </c>
      <c r="B52" s="294">
        <v>14504</v>
      </c>
      <c r="C52" s="295" t="s">
        <v>930</v>
      </c>
      <c r="D52" s="295" t="s">
        <v>935</v>
      </c>
      <c r="E52" s="426">
        <v>372</v>
      </c>
      <c r="F52" s="427"/>
    </row>
    <row r="53" spans="1:9" ht="15" x14ac:dyDescent="0.2">
      <c r="A53" s="112" t="s">
        <v>460</v>
      </c>
      <c r="B53" s="428"/>
      <c r="C53" s="436"/>
      <c r="D53" s="429"/>
      <c r="E53" s="426"/>
      <c r="F53" s="427"/>
    </row>
    <row r="54" spans="1:9" ht="15" x14ac:dyDescent="0.25">
      <c r="A54" s="110" t="s">
        <v>371</v>
      </c>
      <c r="B54" s="113"/>
      <c r="C54" s="113"/>
      <c r="D54" s="44"/>
      <c r="E54" s="407">
        <f>SUM(E47:F53)</f>
        <v>151642</v>
      </c>
      <c r="F54" s="409"/>
      <c r="H54" s="80"/>
    </row>
    <row r="55" spans="1:9" ht="15" x14ac:dyDescent="0.25">
      <c r="A55" s="215"/>
      <c r="B55" s="111"/>
      <c r="C55" s="111"/>
      <c r="D55" s="111"/>
      <c r="H55" s="80"/>
    </row>
    <row r="56" spans="1:9" ht="15" x14ac:dyDescent="0.25">
      <c r="A56" s="407" t="s">
        <v>759</v>
      </c>
      <c r="B56" s="409"/>
      <c r="C56" s="111"/>
      <c r="D56" s="111"/>
      <c r="H56" s="80"/>
    </row>
    <row r="57" spans="1:9" ht="15" x14ac:dyDescent="0.25">
      <c r="A57" s="428">
        <v>6</v>
      </c>
      <c r="B57" s="429"/>
      <c r="C57" s="111"/>
      <c r="D57" s="111"/>
      <c r="H57" s="80"/>
    </row>
    <row r="58" spans="1:9" x14ac:dyDescent="0.25">
      <c r="A58" s="59"/>
    </row>
    <row r="59" spans="1:9" ht="15" x14ac:dyDescent="0.25">
      <c r="A59" s="214" t="s">
        <v>165</v>
      </c>
      <c r="C59" s="214"/>
      <c r="D59" s="214"/>
      <c r="E59" s="214"/>
      <c r="F59" s="214"/>
      <c r="G59" s="214"/>
      <c r="H59" s="214"/>
    </row>
    <row r="60" spans="1:9" x14ac:dyDescent="0.25">
      <c r="A60" s="205"/>
      <c r="B60" s="205"/>
      <c r="C60" s="205"/>
      <c r="D60" s="205"/>
      <c r="E60" s="205"/>
      <c r="F60" s="205"/>
      <c r="G60" s="205"/>
      <c r="H60" s="205"/>
    </row>
    <row r="61" spans="1:9" ht="15" x14ac:dyDescent="0.25">
      <c r="A61" s="383" t="s">
        <v>18</v>
      </c>
      <c r="B61" s="383" t="s">
        <v>751</v>
      </c>
      <c r="C61" s="383"/>
      <c r="D61" s="383"/>
      <c r="E61" s="383"/>
      <c r="F61" s="383" t="s">
        <v>711</v>
      </c>
      <c r="G61" s="383"/>
      <c r="H61" s="383"/>
      <c r="I61" s="383"/>
    </row>
    <row r="62" spans="1:9" ht="30" x14ac:dyDescent="0.25">
      <c r="A62" s="383"/>
      <c r="B62" s="206" t="s">
        <v>29</v>
      </c>
      <c r="C62" s="206" t="s">
        <v>53</v>
      </c>
      <c r="D62" s="206" t="s">
        <v>48</v>
      </c>
      <c r="E62" s="206" t="s">
        <v>49</v>
      </c>
      <c r="F62" s="206" t="s">
        <v>29</v>
      </c>
      <c r="G62" s="206" t="s">
        <v>53</v>
      </c>
      <c r="H62" s="206" t="s">
        <v>48</v>
      </c>
      <c r="I62" s="206" t="s">
        <v>49</v>
      </c>
    </row>
    <row r="63" spans="1:9" x14ac:dyDescent="0.25">
      <c r="A63" s="6" t="s">
        <v>461</v>
      </c>
      <c r="B63" s="294">
        <v>317817</v>
      </c>
      <c r="C63" s="294">
        <v>-278965</v>
      </c>
      <c r="D63" s="294">
        <v>0</v>
      </c>
      <c r="E63" s="294">
        <f>+B63+C63+D63</f>
        <v>38852</v>
      </c>
      <c r="F63" s="294">
        <v>317817</v>
      </c>
      <c r="G63" s="294">
        <v>-266988</v>
      </c>
      <c r="H63" s="294">
        <v>0</v>
      </c>
      <c r="I63" s="294">
        <f>+F63+G63+H63</f>
        <v>50829</v>
      </c>
    </row>
    <row r="64" spans="1:9" ht="28.5" x14ac:dyDescent="0.25">
      <c r="A64" s="6" t="s">
        <v>613</v>
      </c>
      <c r="B64" s="294">
        <f>6055552+82899</f>
        <v>6138451</v>
      </c>
      <c r="C64" s="294">
        <f>-4736566-77784</f>
        <v>-4814350</v>
      </c>
      <c r="D64" s="294">
        <v>0</v>
      </c>
      <c r="E64" s="294">
        <f t="shared" ref="E64:E69" si="4">+B64+C64+D64</f>
        <v>1324101</v>
      </c>
      <c r="F64" s="294">
        <v>5786081</v>
      </c>
      <c r="G64" s="294">
        <v>-4552306</v>
      </c>
      <c r="H64" s="294">
        <v>0</v>
      </c>
      <c r="I64" s="294">
        <f t="shared" ref="I64:I69" si="5">+F64+G64+H64</f>
        <v>1233775</v>
      </c>
    </row>
    <row r="65" spans="1:9" x14ac:dyDescent="0.25">
      <c r="A65" s="6" t="s">
        <v>462</v>
      </c>
      <c r="B65" s="294">
        <v>2571</v>
      </c>
      <c r="C65" s="294">
        <v>-1393</v>
      </c>
      <c r="D65" s="294"/>
      <c r="E65" s="294">
        <f t="shared" si="4"/>
        <v>1178</v>
      </c>
      <c r="F65" s="294">
        <v>1000</v>
      </c>
      <c r="G65" s="294">
        <v>-999</v>
      </c>
      <c r="H65" s="294"/>
      <c r="I65" s="294">
        <f t="shared" si="5"/>
        <v>1</v>
      </c>
    </row>
    <row r="66" spans="1:9" ht="28.5" x14ac:dyDescent="0.25">
      <c r="A66" s="6" t="s">
        <v>614</v>
      </c>
      <c r="B66" s="294">
        <f>372283+17779</f>
        <v>390062</v>
      </c>
      <c r="C66" s="294">
        <f>-217990-7692</f>
        <v>-225682</v>
      </c>
      <c r="D66" s="294">
        <v>0</v>
      </c>
      <c r="E66" s="294">
        <f t="shared" si="4"/>
        <v>164380</v>
      </c>
      <c r="F66" s="294">
        <v>338520</v>
      </c>
      <c r="G66" s="294">
        <v>-215029</v>
      </c>
      <c r="H66" s="294">
        <v>0</v>
      </c>
      <c r="I66" s="294">
        <f t="shared" si="5"/>
        <v>123491</v>
      </c>
    </row>
    <row r="67" spans="1:9" x14ac:dyDescent="0.25">
      <c r="A67" s="6" t="s">
        <v>463</v>
      </c>
      <c r="B67" s="294">
        <v>45312</v>
      </c>
      <c r="C67" s="294">
        <v>-42458</v>
      </c>
      <c r="D67" s="294">
        <v>0</v>
      </c>
      <c r="E67" s="294">
        <f t="shared" si="4"/>
        <v>2854</v>
      </c>
      <c r="F67" s="294">
        <v>45312</v>
      </c>
      <c r="G67" s="294">
        <v>-40980</v>
      </c>
      <c r="H67" s="294">
        <v>0</v>
      </c>
      <c r="I67" s="294">
        <f t="shared" si="5"/>
        <v>4332</v>
      </c>
    </row>
    <row r="68" spans="1:9" ht="28.5" x14ac:dyDescent="0.25">
      <c r="A68" s="6" t="s">
        <v>464</v>
      </c>
      <c r="B68" s="294">
        <v>0</v>
      </c>
      <c r="C68" s="294">
        <v>0</v>
      </c>
      <c r="D68" s="294">
        <v>0</v>
      </c>
      <c r="E68" s="294">
        <f t="shared" si="4"/>
        <v>0</v>
      </c>
      <c r="F68" s="294">
        <v>0</v>
      </c>
      <c r="G68" s="294">
        <v>0</v>
      </c>
      <c r="H68" s="294">
        <v>0</v>
      </c>
      <c r="I68" s="294">
        <f t="shared" si="5"/>
        <v>0</v>
      </c>
    </row>
    <row r="69" spans="1:9" ht="37.5" customHeight="1" x14ac:dyDescent="0.25">
      <c r="A69" s="6" t="s">
        <v>594</v>
      </c>
      <c r="B69" s="294">
        <v>5743</v>
      </c>
      <c r="C69" s="294">
        <v>0</v>
      </c>
      <c r="D69" s="294">
        <v>0</v>
      </c>
      <c r="E69" s="294">
        <f t="shared" si="4"/>
        <v>5743</v>
      </c>
      <c r="F69" s="294">
        <v>5743</v>
      </c>
      <c r="G69" s="294">
        <v>0</v>
      </c>
      <c r="H69" s="294">
        <v>0</v>
      </c>
      <c r="I69" s="294">
        <f t="shared" si="5"/>
        <v>5743</v>
      </c>
    </row>
    <row r="70" spans="1:9" ht="15" x14ac:dyDescent="0.2">
      <c r="A70" s="216" t="s">
        <v>11</v>
      </c>
      <c r="B70" s="293">
        <f t="shared" ref="B70:D70" si="6">SUM(B63:B69)</f>
        <v>6899956</v>
      </c>
      <c r="C70" s="293">
        <f t="shared" si="6"/>
        <v>-5362848</v>
      </c>
      <c r="D70" s="293">
        <f t="shared" si="6"/>
        <v>0</v>
      </c>
      <c r="E70" s="306">
        <f>SUM(E63:E69)</f>
        <v>1537108</v>
      </c>
      <c r="F70" s="293">
        <f t="shared" ref="F70:I70" si="7">SUM(F63:F69)</f>
        <v>6494473</v>
      </c>
      <c r="G70" s="293">
        <f t="shared" si="7"/>
        <v>-5076302</v>
      </c>
      <c r="H70" s="293">
        <f t="shared" si="7"/>
        <v>0</v>
      </c>
      <c r="I70" s="293">
        <f t="shared" si="7"/>
        <v>1418171</v>
      </c>
    </row>
    <row r="71" spans="1:9" ht="15" x14ac:dyDescent="0.25">
      <c r="A71" s="114"/>
      <c r="B71" s="49"/>
      <c r="C71" s="49"/>
      <c r="D71" s="49"/>
      <c r="E71" s="49"/>
      <c r="F71" s="49"/>
      <c r="G71" s="49"/>
      <c r="H71" s="49"/>
      <c r="I71" s="49"/>
    </row>
    <row r="72" spans="1:9" ht="15" x14ac:dyDescent="0.25">
      <c r="A72" s="214" t="s">
        <v>166</v>
      </c>
      <c r="B72" s="214"/>
      <c r="C72" s="214"/>
      <c r="D72" s="214"/>
      <c r="E72" s="214"/>
      <c r="F72" s="214"/>
      <c r="G72" s="214"/>
      <c r="H72" s="214"/>
      <c r="I72" s="214"/>
    </row>
    <row r="73" spans="1:9" x14ac:dyDescent="0.25">
      <c r="A73" s="59"/>
    </row>
    <row r="74" spans="1:9" ht="30" x14ac:dyDescent="0.25">
      <c r="A74" s="206" t="s">
        <v>18</v>
      </c>
      <c r="B74" s="206" t="s">
        <v>0</v>
      </c>
      <c r="C74" s="206" t="s">
        <v>30</v>
      </c>
      <c r="D74" s="206" t="s">
        <v>31</v>
      </c>
      <c r="E74" s="206" t="s">
        <v>32</v>
      </c>
      <c r="F74" s="206" t="s">
        <v>33</v>
      </c>
      <c r="G74" s="206" t="s">
        <v>644</v>
      </c>
      <c r="H74" s="206" t="s">
        <v>34</v>
      </c>
      <c r="I74" s="206" t="s">
        <v>3</v>
      </c>
    </row>
    <row r="75" spans="1:9" ht="15" customHeight="1" x14ac:dyDescent="0.25">
      <c r="A75" s="115" t="s">
        <v>760</v>
      </c>
      <c r="B75" s="300">
        <v>2456275</v>
      </c>
      <c r="C75" s="300">
        <v>37841555</v>
      </c>
      <c r="D75" s="300">
        <v>0</v>
      </c>
      <c r="E75" s="300">
        <v>0</v>
      </c>
      <c r="F75" s="300">
        <v>0</v>
      </c>
      <c r="G75" s="300">
        <f>2073642+295424</f>
        <v>2369066</v>
      </c>
      <c r="H75" s="300">
        <f>317817+5705953+80128+1000+45312+5743+321597+16923</f>
        <v>6494473</v>
      </c>
      <c r="I75" s="300">
        <f>SUM(B75:H75)</f>
        <v>49161369</v>
      </c>
    </row>
    <row r="76" spans="1:9" x14ac:dyDescent="0.25">
      <c r="A76" s="116" t="s">
        <v>35</v>
      </c>
      <c r="B76" s="300">
        <v>0</v>
      </c>
      <c r="C76" s="300">
        <v>0</v>
      </c>
      <c r="D76" s="300">
        <v>0</v>
      </c>
      <c r="E76" s="300">
        <v>0</v>
      </c>
      <c r="F76" s="300">
        <v>0</v>
      </c>
      <c r="G76" s="300">
        <f>943100+189809</f>
        <v>1132909</v>
      </c>
      <c r="H76" s="300">
        <f>349599+2771+1571+50686+856</f>
        <v>405483</v>
      </c>
      <c r="I76" s="300">
        <f t="shared" ref="I76:I79" si="8">SUM(B76:H76)</f>
        <v>1538392</v>
      </c>
    </row>
    <row r="77" spans="1:9" x14ac:dyDescent="0.25">
      <c r="A77" s="116" t="s">
        <v>465</v>
      </c>
      <c r="B77" s="300">
        <v>0</v>
      </c>
      <c r="C77" s="300">
        <v>0</v>
      </c>
      <c r="D77" s="300">
        <v>0</v>
      </c>
      <c r="E77" s="300">
        <v>0</v>
      </c>
      <c r="F77" s="300">
        <v>0</v>
      </c>
      <c r="G77" s="300">
        <v>0</v>
      </c>
      <c r="H77" s="300">
        <v>0</v>
      </c>
      <c r="I77" s="300">
        <f t="shared" si="8"/>
        <v>0</v>
      </c>
    </row>
    <row r="78" spans="1:9" x14ac:dyDescent="0.25">
      <c r="A78" s="116" t="s">
        <v>37</v>
      </c>
      <c r="B78" s="300">
        <v>2318569</v>
      </c>
      <c r="C78" s="300">
        <v>0</v>
      </c>
      <c r="D78" s="300">
        <v>0</v>
      </c>
      <c r="E78" s="300">
        <v>0</v>
      </c>
      <c r="F78" s="300">
        <v>0</v>
      </c>
      <c r="G78" s="300">
        <f>-333591-471550</f>
        <v>-805141</v>
      </c>
      <c r="H78" s="300">
        <v>0</v>
      </c>
      <c r="I78" s="300">
        <f t="shared" si="8"/>
        <v>1513428</v>
      </c>
    </row>
    <row r="79" spans="1:9" ht="15" thickBot="1" x14ac:dyDescent="0.3">
      <c r="A79" s="64" t="s">
        <v>38</v>
      </c>
      <c r="B79" s="300">
        <v>0</v>
      </c>
      <c r="C79" s="300">
        <v>0</v>
      </c>
      <c r="D79" s="300">
        <v>0</v>
      </c>
      <c r="E79" s="300">
        <v>0</v>
      </c>
      <c r="F79" s="300">
        <v>0</v>
      </c>
      <c r="G79" s="301">
        <v>0</v>
      </c>
      <c r="H79" s="301">
        <v>0</v>
      </c>
      <c r="I79" s="300">
        <f t="shared" si="8"/>
        <v>0</v>
      </c>
    </row>
    <row r="80" spans="1:9" ht="15.75" thickTop="1" x14ac:dyDescent="0.25">
      <c r="A80" s="65" t="s">
        <v>761</v>
      </c>
      <c r="B80" s="302">
        <f t="shared" ref="B80:F80" si="9">SUM(B75:B79)</f>
        <v>4774844</v>
      </c>
      <c r="C80" s="302">
        <f t="shared" si="9"/>
        <v>37841555</v>
      </c>
      <c r="D80" s="302">
        <f t="shared" si="9"/>
        <v>0</v>
      </c>
      <c r="E80" s="302">
        <f t="shared" si="9"/>
        <v>0</v>
      </c>
      <c r="F80" s="302">
        <f t="shared" si="9"/>
        <v>0</v>
      </c>
      <c r="G80" s="303">
        <f>SUM(G75:G79)</f>
        <v>2696834</v>
      </c>
      <c r="H80" s="303">
        <f>SUM(H75:H79)</f>
        <v>6899956</v>
      </c>
      <c r="I80" s="303">
        <f>SUM(I75:I79)</f>
        <v>52213189</v>
      </c>
    </row>
    <row r="81" spans="1:9" ht="28.5" x14ac:dyDescent="0.25">
      <c r="A81" s="116" t="s">
        <v>466</v>
      </c>
      <c r="B81" s="304">
        <v>0</v>
      </c>
      <c r="C81" s="304">
        <v>-19510780</v>
      </c>
      <c r="D81" s="304">
        <v>0</v>
      </c>
      <c r="E81" s="304">
        <v>0</v>
      </c>
      <c r="F81" s="304">
        <v>0</v>
      </c>
      <c r="G81" s="304">
        <v>0</v>
      </c>
      <c r="H81" s="304">
        <f>-266988-4476626-75680-1000-207924-7105-40980</f>
        <v>-5076303</v>
      </c>
      <c r="I81" s="304">
        <f>SUM(B81:H81)</f>
        <v>-24587083</v>
      </c>
    </row>
    <row r="82" spans="1:9" x14ac:dyDescent="0.25">
      <c r="A82" s="118" t="s">
        <v>467</v>
      </c>
      <c r="B82" s="304">
        <v>0</v>
      </c>
      <c r="C82" s="304">
        <v>-530494</v>
      </c>
      <c r="D82" s="304">
        <v>0</v>
      </c>
      <c r="E82" s="304">
        <v>0</v>
      </c>
      <c r="F82" s="304">
        <v>0</v>
      </c>
      <c r="G82" s="304">
        <v>0</v>
      </c>
      <c r="H82" s="304">
        <f>-259940-2104-11977-1478-393-10066-587</f>
        <v>-286545</v>
      </c>
      <c r="I82" s="304">
        <f t="shared" ref="I82:I83" si="10">SUM(B82:H82)</f>
        <v>-817039</v>
      </c>
    </row>
    <row r="83" spans="1:9" ht="15" thickBot="1" x14ac:dyDescent="0.3">
      <c r="A83" s="64" t="s">
        <v>37</v>
      </c>
      <c r="B83" s="301">
        <v>0</v>
      </c>
      <c r="C83" s="301">
        <v>0</v>
      </c>
      <c r="D83" s="301">
        <v>0</v>
      </c>
      <c r="E83" s="301">
        <v>0</v>
      </c>
      <c r="F83" s="301">
        <v>0</v>
      </c>
      <c r="G83" s="301">
        <v>0</v>
      </c>
      <c r="H83" s="301">
        <v>0</v>
      </c>
      <c r="I83" s="304">
        <f t="shared" si="10"/>
        <v>0</v>
      </c>
    </row>
    <row r="84" spans="1:9" ht="25.5" customHeight="1" thickTop="1" x14ac:dyDescent="0.25">
      <c r="A84" s="65" t="s">
        <v>242</v>
      </c>
      <c r="B84" s="303">
        <f t="shared" ref="B84" si="11">SUM(B81:B83)</f>
        <v>0</v>
      </c>
      <c r="C84" s="303">
        <f>SUM(C81:C83)</f>
        <v>-20041274</v>
      </c>
      <c r="D84" s="303">
        <f t="shared" ref="D84:H84" si="12">SUM(D81:D83)</f>
        <v>0</v>
      </c>
      <c r="E84" s="303">
        <f t="shared" si="12"/>
        <v>0</v>
      </c>
      <c r="F84" s="303">
        <f t="shared" si="12"/>
        <v>0</v>
      </c>
      <c r="G84" s="303">
        <f t="shared" si="12"/>
        <v>0</v>
      </c>
      <c r="H84" s="303">
        <f t="shared" si="12"/>
        <v>-5362848</v>
      </c>
      <c r="I84" s="303">
        <f>SUM(I81:I83)</f>
        <v>-25404122</v>
      </c>
    </row>
    <row r="85" spans="1:9" ht="31.5" customHeight="1" x14ac:dyDescent="0.25">
      <c r="A85" s="116" t="s">
        <v>468</v>
      </c>
      <c r="B85" s="300">
        <v>0</v>
      </c>
      <c r="C85" s="300">
        <v>0</v>
      </c>
      <c r="D85" s="300">
        <v>0</v>
      </c>
      <c r="E85" s="300">
        <v>0</v>
      </c>
      <c r="F85" s="300">
        <v>0</v>
      </c>
      <c r="G85" s="300">
        <v>0</v>
      </c>
      <c r="H85" s="300">
        <v>0</v>
      </c>
      <c r="I85" s="300">
        <v>0</v>
      </c>
    </row>
    <row r="86" spans="1:9" x14ac:dyDescent="0.25">
      <c r="A86" s="116" t="s">
        <v>469</v>
      </c>
      <c r="B86" s="300">
        <v>0</v>
      </c>
      <c r="C86" s="300">
        <v>0</v>
      </c>
      <c r="D86" s="300">
        <v>0</v>
      </c>
      <c r="E86" s="300">
        <v>0</v>
      </c>
      <c r="F86" s="300">
        <v>0</v>
      </c>
      <c r="G86" s="300">
        <v>0</v>
      </c>
      <c r="H86" s="300">
        <v>0</v>
      </c>
      <c r="I86" s="300">
        <v>0</v>
      </c>
    </row>
    <row r="87" spans="1:9" ht="15" thickBot="1" x14ac:dyDescent="0.3">
      <c r="A87" s="64" t="s">
        <v>37</v>
      </c>
      <c r="B87" s="300">
        <v>0</v>
      </c>
      <c r="C87" s="300">
        <v>0</v>
      </c>
      <c r="D87" s="300">
        <v>0</v>
      </c>
      <c r="E87" s="300">
        <v>0</v>
      </c>
      <c r="F87" s="300">
        <v>0</v>
      </c>
      <c r="G87" s="300">
        <v>0</v>
      </c>
      <c r="H87" s="300">
        <v>0</v>
      </c>
      <c r="I87" s="300">
        <v>0</v>
      </c>
    </row>
    <row r="88" spans="1:9" ht="16.5" thickTop="1" thickBot="1" x14ac:dyDescent="0.3">
      <c r="A88" s="119" t="s">
        <v>241</v>
      </c>
      <c r="B88" s="305">
        <f>SUM(B85:B87)</f>
        <v>0</v>
      </c>
      <c r="C88" s="305">
        <f t="shared" ref="C88:I88" si="13">SUM(C85:C87)</f>
        <v>0</v>
      </c>
      <c r="D88" s="305">
        <f t="shared" si="13"/>
        <v>0</v>
      </c>
      <c r="E88" s="305">
        <f t="shared" si="13"/>
        <v>0</v>
      </c>
      <c r="F88" s="305">
        <f t="shared" si="13"/>
        <v>0</v>
      </c>
      <c r="G88" s="305">
        <f t="shared" si="13"/>
        <v>0</v>
      </c>
      <c r="H88" s="305">
        <f t="shared" si="13"/>
        <v>0</v>
      </c>
      <c r="I88" s="305">
        <f t="shared" si="13"/>
        <v>0</v>
      </c>
    </row>
    <row r="89" spans="1:9" ht="15.75" thickTop="1" x14ac:dyDescent="0.25">
      <c r="A89" s="65" t="s">
        <v>762</v>
      </c>
      <c r="B89" s="302">
        <f>+B80+B84+B88</f>
        <v>4774844</v>
      </c>
      <c r="C89" s="302">
        <f t="shared" ref="C89:I89" si="14">+C80+C84+C88</f>
        <v>17800281</v>
      </c>
      <c r="D89" s="302">
        <f t="shared" si="14"/>
        <v>0</v>
      </c>
      <c r="E89" s="302">
        <f t="shared" si="14"/>
        <v>0</v>
      </c>
      <c r="F89" s="302">
        <f t="shared" si="14"/>
        <v>0</v>
      </c>
      <c r="G89" s="302">
        <f t="shared" si="14"/>
        <v>2696834</v>
      </c>
      <c r="H89" s="302">
        <f>+H80+H84+H88</f>
        <v>1537108</v>
      </c>
      <c r="I89" s="302">
        <f t="shared" si="14"/>
        <v>26809067</v>
      </c>
    </row>
    <row r="90" spans="1:9" x14ac:dyDescent="0.25">
      <c r="A90" s="59"/>
    </row>
    <row r="91" spans="1:9" ht="30" x14ac:dyDescent="0.25">
      <c r="A91" s="206" t="s">
        <v>18</v>
      </c>
      <c r="B91" s="206" t="s">
        <v>0</v>
      </c>
      <c r="C91" s="206" t="s">
        <v>30</v>
      </c>
      <c r="D91" s="206" t="s">
        <v>31</v>
      </c>
      <c r="E91" s="206" t="s">
        <v>32</v>
      </c>
      <c r="F91" s="206" t="s">
        <v>33</v>
      </c>
      <c r="G91" s="206" t="s">
        <v>644</v>
      </c>
      <c r="H91" s="206" t="s">
        <v>34</v>
      </c>
      <c r="I91" s="206" t="s">
        <v>3</v>
      </c>
    </row>
    <row r="92" spans="1:9" ht="15" customHeight="1" x14ac:dyDescent="0.25">
      <c r="A92" s="115" t="s">
        <v>724</v>
      </c>
      <c r="B92" s="300">
        <v>2456275</v>
      </c>
      <c r="C92" s="300">
        <v>37841555</v>
      </c>
      <c r="D92" s="300">
        <v>0</v>
      </c>
      <c r="E92" s="300">
        <v>0</v>
      </c>
      <c r="F92" s="300">
        <v>0</v>
      </c>
      <c r="G92" s="300">
        <v>1581227</v>
      </c>
      <c r="H92" s="300">
        <v>6126359</v>
      </c>
      <c r="I92" s="300">
        <f>SUM(B92:H92)</f>
        <v>48005416</v>
      </c>
    </row>
    <row r="93" spans="1:9" x14ac:dyDescent="0.25">
      <c r="A93" s="116" t="s">
        <v>35</v>
      </c>
      <c r="B93" s="300">
        <v>0</v>
      </c>
      <c r="C93" s="300">
        <v>0</v>
      </c>
      <c r="D93" s="300">
        <v>0</v>
      </c>
      <c r="E93" s="300">
        <v>0</v>
      </c>
      <c r="F93" s="300">
        <v>0</v>
      </c>
      <c r="G93" s="300">
        <v>1486068</v>
      </c>
      <c r="H93" s="300">
        <v>368114</v>
      </c>
      <c r="I93" s="300">
        <f t="shared" ref="I93:I96" si="15">SUM(B93:H93)</f>
        <v>1854182</v>
      </c>
    </row>
    <row r="94" spans="1:9" x14ac:dyDescent="0.25">
      <c r="A94" s="116" t="s">
        <v>36</v>
      </c>
      <c r="B94" s="300">
        <v>0</v>
      </c>
      <c r="C94" s="300">
        <v>0</v>
      </c>
      <c r="D94" s="300">
        <v>0</v>
      </c>
      <c r="E94" s="300">
        <v>0</v>
      </c>
      <c r="F94" s="300">
        <v>0</v>
      </c>
      <c r="G94" s="300">
        <v>0</v>
      </c>
      <c r="H94" s="300">
        <v>0</v>
      </c>
      <c r="I94" s="300">
        <f t="shared" si="15"/>
        <v>0</v>
      </c>
    </row>
    <row r="95" spans="1:9" x14ac:dyDescent="0.25">
      <c r="A95" s="116" t="s">
        <v>37</v>
      </c>
      <c r="B95" s="300">
        <v>0</v>
      </c>
      <c r="C95" s="300">
        <v>0</v>
      </c>
      <c r="D95" s="300">
        <v>0</v>
      </c>
      <c r="E95" s="300">
        <v>0</v>
      </c>
      <c r="F95" s="300">
        <v>0</v>
      </c>
      <c r="G95" s="300">
        <v>0</v>
      </c>
      <c r="H95" s="300">
        <v>0</v>
      </c>
      <c r="I95" s="300">
        <f t="shared" si="15"/>
        <v>0</v>
      </c>
    </row>
    <row r="96" spans="1:9" ht="15" thickBot="1" x14ac:dyDescent="0.3">
      <c r="A96" s="64" t="s">
        <v>38</v>
      </c>
      <c r="B96" s="300">
        <v>0</v>
      </c>
      <c r="C96" s="300">
        <v>0</v>
      </c>
      <c r="D96" s="300">
        <v>0</v>
      </c>
      <c r="E96" s="300">
        <v>0</v>
      </c>
      <c r="F96" s="300">
        <v>0</v>
      </c>
      <c r="G96" s="301">
        <v>-698229</v>
      </c>
      <c r="H96" s="301">
        <v>0</v>
      </c>
      <c r="I96" s="300">
        <f t="shared" si="15"/>
        <v>-698229</v>
      </c>
    </row>
    <row r="97" spans="1:9" ht="15.75" thickTop="1" x14ac:dyDescent="0.25">
      <c r="A97" s="65" t="s">
        <v>763</v>
      </c>
      <c r="B97" s="302">
        <f t="shared" ref="B97:F97" si="16">SUM(B92:B96)</f>
        <v>2456275</v>
      </c>
      <c r="C97" s="302">
        <f t="shared" si="16"/>
        <v>37841555</v>
      </c>
      <c r="D97" s="302">
        <f t="shared" si="16"/>
        <v>0</v>
      </c>
      <c r="E97" s="302">
        <f t="shared" si="16"/>
        <v>0</v>
      </c>
      <c r="F97" s="302">
        <f t="shared" si="16"/>
        <v>0</v>
      </c>
      <c r="G97" s="303">
        <f>SUM(G92:G96)</f>
        <v>2369066</v>
      </c>
      <c r="H97" s="303">
        <f>SUM(H92:H96)</f>
        <v>6494473</v>
      </c>
      <c r="I97" s="303">
        <f>SUM(I92:I96)</f>
        <v>49161369</v>
      </c>
    </row>
    <row r="98" spans="1:9" ht="28.5" x14ac:dyDescent="0.25">
      <c r="A98" s="116" t="s">
        <v>470</v>
      </c>
      <c r="B98" s="304">
        <v>0</v>
      </c>
      <c r="C98" s="304">
        <v>-18977186</v>
      </c>
      <c r="D98" s="304">
        <v>0</v>
      </c>
      <c r="E98" s="304">
        <v>0</v>
      </c>
      <c r="F98" s="304">
        <v>0</v>
      </c>
      <c r="G98" s="304">
        <v>0</v>
      </c>
      <c r="H98" s="304">
        <v>-4827431</v>
      </c>
      <c r="I98" s="304">
        <f>SUM(B98:H98)</f>
        <v>-23804617</v>
      </c>
    </row>
    <row r="99" spans="1:9" x14ac:dyDescent="0.25">
      <c r="A99" s="118" t="s">
        <v>39</v>
      </c>
      <c r="B99" s="304">
        <v>0</v>
      </c>
      <c r="C99" s="304">
        <v>-533593</v>
      </c>
      <c r="D99" s="304">
        <v>0</v>
      </c>
      <c r="E99" s="304">
        <v>0</v>
      </c>
      <c r="F99" s="304">
        <v>0</v>
      </c>
      <c r="G99" s="304">
        <v>0</v>
      </c>
      <c r="H99" s="304">
        <v>-248871</v>
      </c>
      <c r="I99" s="304">
        <f t="shared" ref="I99:I100" si="17">SUM(B99:H99)</f>
        <v>-782464</v>
      </c>
    </row>
    <row r="100" spans="1:9" ht="15" thickBot="1" x14ac:dyDescent="0.3">
      <c r="A100" s="64" t="s">
        <v>37</v>
      </c>
      <c r="B100" s="301">
        <v>0</v>
      </c>
      <c r="C100" s="301">
        <v>0</v>
      </c>
      <c r="D100" s="301">
        <v>0</v>
      </c>
      <c r="E100" s="301">
        <v>0</v>
      </c>
      <c r="F100" s="301">
        <v>0</v>
      </c>
      <c r="G100" s="301">
        <v>0</v>
      </c>
      <c r="H100" s="301">
        <v>0</v>
      </c>
      <c r="I100" s="304">
        <f t="shared" si="17"/>
        <v>0</v>
      </c>
    </row>
    <row r="101" spans="1:9" ht="25.5" customHeight="1" thickTop="1" x14ac:dyDescent="0.25">
      <c r="A101" s="65" t="s">
        <v>242</v>
      </c>
      <c r="B101" s="303">
        <f t="shared" ref="B101:H101" si="18">SUM(B98:B100)</f>
        <v>0</v>
      </c>
      <c r="C101" s="303">
        <f>SUM(C98:C100)</f>
        <v>-19510779</v>
      </c>
      <c r="D101" s="303">
        <f t="shared" si="18"/>
        <v>0</v>
      </c>
      <c r="E101" s="303">
        <f t="shared" si="18"/>
        <v>0</v>
      </c>
      <c r="F101" s="303">
        <f t="shared" si="18"/>
        <v>0</v>
      </c>
      <c r="G101" s="303">
        <f t="shared" si="18"/>
        <v>0</v>
      </c>
      <c r="H101" s="303">
        <f t="shared" si="18"/>
        <v>-5076302</v>
      </c>
      <c r="I101" s="303">
        <f>SUM(I98:I100)</f>
        <v>-24587081</v>
      </c>
    </row>
    <row r="102" spans="1:9" x14ac:dyDescent="0.25">
      <c r="A102" s="116" t="s">
        <v>310</v>
      </c>
      <c r="B102" s="300">
        <v>0</v>
      </c>
      <c r="C102" s="300">
        <v>0</v>
      </c>
      <c r="D102" s="300">
        <v>0</v>
      </c>
      <c r="E102" s="300">
        <v>0</v>
      </c>
      <c r="F102" s="300">
        <v>0</v>
      </c>
      <c r="G102" s="300">
        <v>0</v>
      </c>
      <c r="H102" s="300">
        <v>0</v>
      </c>
      <c r="I102" s="300">
        <v>0</v>
      </c>
    </row>
    <row r="103" spans="1:9" x14ac:dyDescent="0.25">
      <c r="A103" s="116" t="s">
        <v>40</v>
      </c>
      <c r="B103" s="300">
        <v>0</v>
      </c>
      <c r="C103" s="300">
        <v>0</v>
      </c>
      <c r="D103" s="300">
        <v>0</v>
      </c>
      <c r="E103" s="300">
        <v>0</v>
      </c>
      <c r="F103" s="300">
        <v>0</v>
      </c>
      <c r="G103" s="300">
        <v>0</v>
      </c>
      <c r="H103" s="300">
        <v>0</v>
      </c>
      <c r="I103" s="300">
        <v>0</v>
      </c>
    </row>
    <row r="104" spans="1:9" ht="15" thickBot="1" x14ac:dyDescent="0.3">
      <c r="A104" s="64" t="s">
        <v>37</v>
      </c>
      <c r="B104" s="300">
        <v>0</v>
      </c>
      <c r="C104" s="300">
        <v>0</v>
      </c>
      <c r="D104" s="300">
        <v>0</v>
      </c>
      <c r="E104" s="300">
        <v>0</v>
      </c>
      <c r="F104" s="300">
        <v>0</v>
      </c>
      <c r="G104" s="300">
        <v>0</v>
      </c>
      <c r="H104" s="300">
        <v>0</v>
      </c>
      <c r="I104" s="300">
        <v>0</v>
      </c>
    </row>
    <row r="105" spans="1:9" ht="16.5" thickTop="1" thickBot="1" x14ac:dyDescent="0.3">
      <c r="A105" s="119" t="s">
        <v>241</v>
      </c>
      <c r="B105" s="305">
        <f>SUM(B102:B104)</f>
        <v>0</v>
      </c>
      <c r="C105" s="305">
        <f t="shared" ref="C105:I105" si="19">SUM(C102:C104)</f>
        <v>0</v>
      </c>
      <c r="D105" s="305">
        <f t="shared" si="19"/>
        <v>0</v>
      </c>
      <c r="E105" s="305">
        <f t="shared" si="19"/>
        <v>0</v>
      </c>
      <c r="F105" s="305">
        <f t="shared" si="19"/>
        <v>0</v>
      </c>
      <c r="G105" s="305">
        <f t="shared" si="19"/>
        <v>0</v>
      </c>
      <c r="H105" s="305">
        <f t="shared" si="19"/>
        <v>0</v>
      </c>
      <c r="I105" s="305">
        <f t="shared" si="19"/>
        <v>0</v>
      </c>
    </row>
    <row r="106" spans="1:9" ht="15.75" thickTop="1" x14ac:dyDescent="0.25">
      <c r="A106" s="65" t="s">
        <v>725</v>
      </c>
      <c r="B106" s="302">
        <f>+B97+B101+B105</f>
        <v>2456275</v>
      </c>
      <c r="C106" s="302">
        <f t="shared" ref="C106:I106" si="20">+C97+C101+C105</f>
        <v>18330776</v>
      </c>
      <c r="D106" s="302">
        <f t="shared" si="20"/>
        <v>0</v>
      </c>
      <c r="E106" s="302">
        <f t="shared" si="20"/>
        <v>0</v>
      </c>
      <c r="F106" s="302">
        <f t="shared" si="20"/>
        <v>0</v>
      </c>
      <c r="G106" s="302">
        <f t="shared" si="20"/>
        <v>2369066</v>
      </c>
      <c r="H106" s="302">
        <f t="shared" si="20"/>
        <v>1418171</v>
      </c>
      <c r="I106" s="302">
        <f t="shared" si="20"/>
        <v>24574288</v>
      </c>
    </row>
    <row r="107" spans="1:9" ht="15" x14ac:dyDescent="0.25">
      <c r="A107" s="114"/>
      <c r="B107" s="114"/>
      <c r="C107" s="114"/>
      <c r="D107" s="114"/>
      <c r="E107" s="114"/>
      <c r="F107" s="114"/>
      <c r="G107" s="114"/>
      <c r="H107" s="114"/>
      <c r="I107" s="114"/>
    </row>
    <row r="108" spans="1:9" ht="15" x14ac:dyDescent="0.25">
      <c r="A108" s="214" t="s">
        <v>94</v>
      </c>
      <c r="C108" s="205"/>
      <c r="D108" s="214"/>
      <c r="E108" s="214"/>
      <c r="F108" s="214"/>
      <c r="G108" s="214"/>
      <c r="H108" s="214"/>
      <c r="I108" s="214"/>
    </row>
    <row r="109" spans="1:9" x14ac:dyDescent="0.25">
      <c r="A109" s="59"/>
    </row>
    <row r="110" spans="1:9" ht="14.25" customHeight="1" x14ac:dyDescent="0.25">
      <c r="A110" s="383" t="s">
        <v>18</v>
      </c>
      <c r="B110" s="383" t="s">
        <v>751</v>
      </c>
      <c r="C110" s="383"/>
      <c r="D110" s="407" t="s">
        <v>711</v>
      </c>
      <c r="E110" s="409"/>
    </row>
    <row r="111" spans="1:9" ht="15" x14ac:dyDescent="0.25">
      <c r="A111" s="383"/>
      <c r="B111" s="206" t="s">
        <v>41</v>
      </c>
      <c r="C111" s="206" t="s">
        <v>49</v>
      </c>
      <c r="D111" s="209" t="s">
        <v>471</v>
      </c>
      <c r="E111" s="209" t="s">
        <v>472</v>
      </c>
    </row>
    <row r="112" spans="1:9" x14ac:dyDescent="0.25">
      <c r="A112" s="10" t="s">
        <v>42</v>
      </c>
      <c r="B112" s="34"/>
      <c r="C112" s="34"/>
      <c r="D112" s="67"/>
      <c r="E112" s="67"/>
    </row>
    <row r="113" spans="1:5" ht="28.5" x14ac:dyDescent="0.25">
      <c r="A113" s="10" t="s">
        <v>43</v>
      </c>
      <c r="B113" s="34"/>
      <c r="C113" s="34"/>
      <c r="D113" s="67"/>
      <c r="E113" s="67"/>
    </row>
    <row r="114" spans="1:5" x14ac:dyDescent="0.25">
      <c r="A114" s="10" t="s">
        <v>667</v>
      </c>
      <c r="B114" s="34"/>
      <c r="C114" s="34"/>
      <c r="D114" s="67"/>
      <c r="E114" s="67"/>
    </row>
    <row r="115" spans="1:5" x14ac:dyDescent="0.25">
      <c r="A115" s="10" t="s">
        <v>558</v>
      </c>
      <c r="B115" s="34"/>
      <c r="C115" s="34"/>
      <c r="D115" s="67"/>
      <c r="E115" s="67"/>
    </row>
    <row r="116" spans="1:5" ht="28.5" x14ac:dyDescent="0.25">
      <c r="A116" s="10" t="s">
        <v>311</v>
      </c>
      <c r="B116" s="34"/>
      <c r="C116" s="34"/>
      <c r="D116" s="67"/>
      <c r="E116" s="67"/>
    </row>
    <row r="117" spans="1:5" ht="29.25" thickBot="1" x14ac:dyDescent="0.3">
      <c r="A117" s="9" t="s">
        <v>44</v>
      </c>
      <c r="B117" s="28"/>
      <c r="C117" s="28"/>
      <c r="D117" s="67"/>
      <c r="E117" s="67"/>
    </row>
    <row r="118" spans="1:5" ht="15.75" thickTop="1" x14ac:dyDescent="0.25">
      <c r="A118" s="65" t="s">
        <v>11</v>
      </c>
      <c r="B118" s="60"/>
      <c r="C118" s="60"/>
      <c r="D118" s="25"/>
      <c r="E118" s="25"/>
    </row>
    <row r="119" spans="1:5" x14ac:dyDescent="0.25">
      <c r="A119" s="59"/>
    </row>
    <row r="120" spans="1:5" ht="33" customHeight="1" x14ac:dyDescent="0.25">
      <c r="A120" s="210" t="s">
        <v>18</v>
      </c>
      <c r="B120" s="208" t="s">
        <v>751</v>
      </c>
      <c r="C120" s="208" t="s">
        <v>711</v>
      </c>
    </row>
    <row r="121" spans="1:5" ht="28.5" x14ac:dyDescent="0.25">
      <c r="A121" s="6" t="s">
        <v>132</v>
      </c>
      <c r="B121" s="207"/>
      <c r="C121" s="67"/>
    </row>
    <row r="122" spans="1:5" x14ac:dyDescent="0.25">
      <c r="A122" s="213"/>
      <c r="B122" s="49"/>
    </row>
    <row r="123" spans="1:5" ht="27.95" customHeight="1" x14ac:dyDescent="0.25">
      <c r="A123" s="435" t="s">
        <v>595</v>
      </c>
      <c r="B123" s="435"/>
      <c r="C123" s="435"/>
      <c r="D123" s="435"/>
    </row>
    <row r="124" spans="1:5" x14ac:dyDescent="0.25">
      <c r="A124" s="213"/>
      <c r="B124" s="49"/>
    </row>
    <row r="125" spans="1:5" ht="45" x14ac:dyDescent="0.25">
      <c r="A125" s="206" t="s">
        <v>5</v>
      </c>
      <c r="B125" s="206" t="s">
        <v>473</v>
      </c>
      <c r="C125" s="206" t="s">
        <v>474</v>
      </c>
      <c r="D125" s="206" t="s">
        <v>764</v>
      </c>
    </row>
    <row r="126" spans="1:5" x14ac:dyDescent="0.25">
      <c r="A126" s="211">
        <v>1</v>
      </c>
      <c r="B126" s="207"/>
      <c r="C126" s="67"/>
      <c r="D126" s="67"/>
    </row>
    <row r="127" spans="1:5" x14ac:dyDescent="0.25">
      <c r="A127" s="211">
        <v>10</v>
      </c>
      <c r="B127" s="207"/>
      <c r="C127" s="67"/>
      <c r="D127" s="67"/>
    </row>
    <row r="128" spans="1:5" x14ac:dyDescent="0.25">
      <c r="A128" s="211" t="s">
        <v>460</v>
      </c>
      <c r="B128" s="207"/>
      <c r="C128" s="67"/>
      <c r="D128" s="67"/>
    </row>
    <row r="129" spans="1:9" ht="15" x14ac:dyDescent="0.25">
      <c r="A129" s="208" t="s">
        <v>11</v>
      </c>
      <c r="B129" s="206"/>
      <c r="C129" s="206"/>
      <c r="D129" s="84"/>
    </row>
    <row r="130" spans="1:9" ht="15" x14ac:dyDescent="0.25">
      <c r="A130" s="204"/>
      <c r="B130" s="48"/>
      <c r="C130" s="48"/>
      <c r="D130" s="214"/>
    </row>
    <row r="131" spans="1:9" ht="45" customHeight="1" x14ac:dyDescent="0.25">
      <c r="A131" s="383" t="s">
        <v>765</v>
      </c>
      <c r="B131" s="383"/>
      <c r="C131" s="48"/>
      <c r="D131" s="214"/>
    </row>
    <row r="132" spans="1:9" ht="15" x14ac:dyDescent="0.25">
      <c r="A132" s="414"/>
      <c r="B132" s="414"/>
      <c r="C132" s="48"/>
      <c r="D132" s="214"/>
    </row>
    <row r="133" spans="1:9" ht="15" x14ac:dyDescent="0.25">
      <c r="A133" s="204"/>
      <c r="B133" s="48"/>
      <c r="C133" s="48"/>
      <c r="D133" s="214"/>
    </row>
    <row r="134" spans="1:9" x14ac:dyDescent="0.25">
      <c r="A134" s="213"/>
      <c r="B134" s="87"/>
      <c r="C134" s="87"/>
    </row>
    <row r="135" spans="1:9" ht="15" x14ac:dyDescent="0.25">
      <c r="A135" s="214" t="s">
        <v>239</v>
      </c>
      <c r="C135" s="214"/>
      <c r="D135" s="214"/>
      <c r="E135" s="214"/>
      <c r="F135" s="214"/>
      <c r="G135" s="214"/>
    </row>
    <row r="136" spans="1:9" x14ac:dyDescent="0.25">
      <c r="A136" s="205"/>
    </row>
    <row r="137" spans="1:9" ht="15" x14ac:dyDescent="0.25">
      <c r="A137" s="214" t="s">
        <v>475</v>
      </c>
      <c r="D137" s="87"/>
    </row>
    <row r="138" spans="1:9" x14ac:dyDescent="0.25">
      <c r="A138" s="205"/>
      <c r="D138" s="87"/>
    </row>
    <row r="139" spans="1:9" ht="43.5" customHeight="1" x14ac:dyDescent="0.25">
      <c r="A139" s="206" t="s">
        <v>45</v>
      </c>
      <c r="B139" s="206" t="s">
        <v>178</v>
      </c>
      <c r="C139" s="206" t="s">
        <v>751</v>
      </c>
      <c r="D139" s="206" t="s">
        <v>766</v>
      </c>
      <c r="E139" s="214"/>
    </row>
    <row r="140" spans="1:9" ht="15" x14ac:dyDescent="0.25">
      <c r="A140" s="207"/>
      <c r="B140" s="207"/>
      <c r="C140" s="207"/>
      <c r="D140" s="211"/>
      <c r="E140" s="214"/>
    </row>
    <row r="141" spans="1:9" ht="15" x14ac:dyDescent="0.25">
      <c r="A141" s="207"/>
      <c r="B141" s="207"/>
      <c r="C141" s="207"/>
      <c r="D141" s="211"/>
      <c r="E141" s="214"/>
    </row>
    <row r="142" spans="1:9" x14ac:dyDescent="0.25">
      <c r="A142" s="213"/>
      <c r="B142" s="120"/>
      <c r="C142" s="120"/>
      <c r="D142" s="120"/>
      <c r="E142" s="120"/>
    </row>
    <row r="143" spans="1:9" ht="15" x14ac:dyDescent="0.25">
      <c r="A143" s="214" t="s">
        <v>172</v>
      </c>
      <c r="B143" s="205"/>
      <c r="C143" s="205"/>
      <c r="D143" s="205"/>
      <c r="E143" s="205"/>
      <c r="F143" s="205"/>
      <c r="G143" s="205"/>
      <c r="H143" s="205"/>
      <c r="I143" s="205"/>
    </row>
    <row r="145" spans="1:4" ht="75" x14ac:dyDescent="0.25">
      <c r="A145" s="206" t="s">
        <v>45</v>
      </c>
      <c r="B145" s="206" t="s">
        <v>46</v>
      </c>
      <c r="C145" s="206" t="s">
        <v>751</v>
      </c>
      <c r="D145" s="206" t="s">
        <v>767</v>
      </c>
    </row>
    <row r="146" spans="1:4" x14ac:dyDescent="0.25">
      <c r="A146" s="207"/>
      <c r="B146" s="207"/>
      <c r="C146" s="207"/>
      <c r="D146" s="67"/>
    </row>
    <row r="147" spans="1:4" x14ac:dyDescent="0.25">
      <c r="A147" s="207"/>
      <c r="B147" s="207"/>
      <c r="C147" s="207"/>
      <c r="D147" s="67"/>
    </row>
    <row r="149" spans="1:4" ht="15" x14ac:dyDescent="0.25">
      <c r="A149" s="203" t="s">
        <v>312</v>
      </c>
    </row>
    <row r="151" spans="1:4" ht="75" x14ac:dyDescent="0.25">
      <c r="A151" s="206" t="s">
        <v>45</v>
      </c>
      <c r="B151" s="206" t="s">
        <v>46</v>
      </c>
    </row>
    <row r="152" spans="1:4" x14ac:dyDescent="0.25">
      <c r="A152" s="207"/>
      <c r="B152" s="207"/>
    </row>
    <row r="153" spans="1:4" x14ac:dyDescent="0.25">
      <c r="A153" s="207"/>
      <c r="B153" s="207"/>
    </row>
    <row r="154" spans="1:4" ht="15" x14ac:dyDescent="0.25">
      <c r="A154" s="48"/>
      <c r="B154" s="121"/>
    </row>
    <row r="155" spans="1:4" ht="15" x14ac:dyDescent="0.25">
      <c r="A155" s="214" t="s">
        <v>559</v>
      </c>
    </row>
    <row r="156" spans="1:4" x14ac:dyDescent="0.25">
      <c r="A156" s="58"/>
    </row>
    <row r="157" spans="1:4" ht="14.45" customHeight="1" x14ac:dyDescent="0.25">
      <c r="A157" s="380" t="s">
        <v>237</v>
      </c>
      <c r="B157" s="380"/>
    </row>
  </sheetData>
  <mergeCells count="33">
    <mergeCell ref="A123:D123"/>
    <mergeCell ref="A157:B157"/>
    <mergeCell ref="A20:A21"/>
    <mergeCell ref="D110:E110"/>
    <mergeCell ref="B53:D53"/>
    <mergeCell ref="A56:B56"/>
    <mergeCell ref="A57:B57"/>
    <mergeCell ref="B110:C110"/>
    <mergeCell ref="A110:A111"/>
    <mergeCell ref="A131:B131"/>
    <mergeCell ref="A132:B132"/>
    <mergeCell ref="A28:C28"/>
    <mergeCell ref="A44:C44"/>
    <mergeCell ref="E48:F48"/>
    <mergeCell ref="A61:A62"/>
    <mergeCell ref="B61:E61"/>
    <mergeCell ref="A5:A6"/>
    <mergeCell ref="B5:E5"/>
    <mergeCell ref="B36:C36"/>
    <mergeCell ref="B37:C37"/>
    <mergeCell ref="A39:B39"/>
    <mergeCell ref="A40:B40"/>
    <mergeCell ref="A42:B42"/>
    <mergeCell ref="E46:F46"/>
    <mergeCell ref="E47:F47"/>
    <mergeCell ref="E53:F53"/>
    <mergeCell ref="E51:F51"/>
    <mergeCell ref="E52:F52"/>
    <mergeCell ref="E54:F54"/>
    <mergeCell ref="E49:F49"/>
    <mergeCell ref="E50:F50"/>
    <mergeCell ref="F5:I5"/>
    <mergeCell ref="F61:I61"/>
  </mergeCells>
  <pageMargins left="0.25" right="0.25" top="0.75" bottom="0.75" header="0.3" footer="0.3"/>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Formulas="1" showGridLines="0" topLeftCell="A7" zoomScale="80" zoomScaleNormal="80" workbookViewId="0">
      <selection activeCell="C40" sqref="C40"/>
    </sheetView>
  </sheetViews>
  <sheetFormatPr baseColWidth="10" defaultColWidth="11.42578125" defaultRowHeight="14.25" x14ac:dyDescent="0.25"/>
  <cols>
    <col min="1" max="1" width="23.42578125" style="17" customWidth="1"/>
    <col min="2" max="2" width="9.5703125" style="17" customWidth="1"/>
    <col min="3" max="3" width="10.42578125" style="17" customWidth="1"/>
    <col min="4" max="5" width="10.140625" style="17" customWidth="1"/>
    <col min="6" max="9" width="11.42578125" style="17" customWidth="1"/>
    <col min="10" max="16384" width="11.42578125" style="17"/>
  </cols>
  <sheetData>
    <row r="1" spans="1:7" ht="15" x14ac:dyDescent="0.25">
      <c r="A1" s="22" t="s">
        <v>184</v>
      </c>
      <c r="B1" s="22"/>
      <c r="C1" s="22"/>
      <c r="D1" s="22"/>
      <c r="E1" s="22"/>
    </row>
    <row r="2" spans="1:7" ht="15" x14ac:dyDescent="0.25">
      <c r="A2" s="22"/>
      <c r="B2" s="22"/>
      <c r="C2" s="22"/>
      <c r="D2" s="22"/>
      <c r="E2" s="22"/>
    </row>
    <row r="3" spans="1:7" ht="15" x14ac:dyDescent="0.25">
      <c r="A3" s="22" t="s">
        <v>369</v>
      </c>
      <c r="B3" s="22"/>
      <c r="C3" s="22"/>
      <c r="D3" s="22"/>
      <c r="E3" s="22"/>
    </row>
    <row r="4" spans="1:7" x14ac:dyDescent="0.25">
      <c r="A4" s="62"/>
      <c r="B4" s="62"/>
    </row>
    <row r="5" spans="1:7" ht="32.25" customHeight="1" x14ac:dyDescent="0.25">
      <c r="A5" s="26" t="s">
        <v>18</v>
      </c>
      <c r="B5" s="365" t="s">
        <v>768</v>
      </c>
      <c r="C5" s="367"/>
      <c r="D5" s="366"/>
      <c r="E5" s="365" t="s">
        <v>717</v>
      </c>
      <c r="F5" s="367"/>
      <c r="G5" s="366"/>
    </row>
    <row r="6" spans="1:7" ht="34.5" customHeight="1" x14ac:dyDescent="0.25">
      <c r="A6" s="90" t="s">
        <v>476</v>
      </c>
      <c r="B6" s="431"/>
      <c r="C6" s="438"/>
      <c r="D6" s="432"/>
      <c r="E6" s="431"/>
      <c r="F6" s="438"/>
      <c r="G6" s="432"/>
    </row>
    <row r="7" spans="1:7" ht="33.75" customHeight="1" x14ac:dyDescent="0.25">
      <c r="A7" s="90" t="s">
        <v>477</v>
      </c>
      <c r="B7" s="431"/>
      <c r="C7" s="438"/>
      <c r="D7" s="432"/>
      <c r="E7" s="431"/>
      <c r="F7" s="438"/>
      <c r="G7" s="432"/>
    </row>
    <row r="8" spans="1:7" ht="15" x14ac:dyDescent="0.25">
      <c r="A8" s="84" t="s">
        <v>11</v>
      </c>
      <c r="B8" s="439"/>
      <c r="C8" s="440"/>
      <c r="D8" s="440"/>
      <c r="E8" s="440"/>
      <c r="F8" s="440"/>
      <c r="G8" s="441"/>
    </row>
    <row r="9" spans="1:7" ht="15" x14ac:dyDescent="0.25">
      <c r="A9" s="22"/>
      <c r="B9" s="49"/>
      <c r="C9" s="49"/>
      <c r="D9" s="49"/>
      <c r="E9" s="49"/>
      <c r="F9" s="49"/>
      <c r="G9" s="49"/>
    </row>
    <row r="10" spans="1:7" x14ac:dyDescent="0.25">
      <c r="A10" s="437" t="s">
        <v>671</v>
      </c>
      <c r="B10" s="437"/>
      <c r="C10" s="437"/>
      <c r="D10" s="437"/>
      <c r="E10" s="49"/>
      <c r="F10" s="49"/>
      <c r="G10" s="49"/>
    </row>
    <row r="12" spans="1:7" ht="60" customHeight="1" x14ac:dyDescent="0.25">
      <c r="A12" s="23" t="s">
        <v>5</v>
      </c>
      <c r="B12" s="23" t="s">
        <v>201</v>
      </c>
      <c r="C12" s="23" t="s">
        <v>478</v>
      </c>
      <c r="D12" s="21" t="s">
        <v>769</v>
      </c>
    </row>
    <row r="13" spans="1:7" x14ac:dyDescent="0.25">
      <c r="A13" s="30">
        <v>1</v>
      </c>
      <c r="B13" s="67"/>
      <c r="C13" s="67"/>
      <c r="D13" s="67"/>
    </row>
    <row r="14" spans="1:7" x14ac:dyDescent="0.25">
      <c r="A14" s="30">
        <v>10</v>
      </c>
      <c r="B14" s="67"/>
      <c r="C14" s="67"/>
      <c r="D14" s="67"/>
    </row>
    <row r="15" spans="1:7" x14ac:dyDescent="0.25">
      <c r="A15" s="30" t="s">
        <v>460</v>
      </c>
      <c r="B15" s="67"/>
      <c r="C15" s="67"/>
      <c r="D15" s="67"/>
    </row>
    <row r="16" spans="1:7" ht="15" x14ac:dyDescent="0.25">
      <c r="A16" s="84" t="s">
        <v>11</v>
      </c>
      <c r="B16" s="25"/>
      <c r="C16" s="25"/>
      <c r="D16" s="25"/>
    </row>
    <row r="18" spans="1:7" ht="15" x14ac:dyDescent="0.25">
      <c r="A18" s="23" t="s">
        <v>770</v>
      </c>
    </row>
    <row r="19" spans="1:7" x14ac:dyDescent="0.25">
      <c r="A19" s="67"/>
    </row>
    <row r="21" spans="1:7" ht="15" x14ac:dyDescent="0.25">
      <c r="A21" s="22" t="s">
        <v>408</v>
      </c>
    </row>
    <row r="23" spans="1:7" ht="27.6" customHeight="1" x14ac:dyDescent="0.25">
      <c r="A23" s="21" t="s">
        <v>18</v>
      </c>
      <c r="B23" s="365" t="s">
        <v>768</v>
      </c>
      <c r="C23" s="367"/>
      <c r="D23" s="366"/>
      <c r="E23" s="365" t="s">
        <v>717</v>
      </c>
      <c r="F23" s="367"/>
      <c r="G23" s="366"/>
    </row>
    <row r="24" spans="1:7" ht="33" customHeight="1" x14ac:dyDescent="0.25">
      <c r="A24" s="90" t="s">
        <v>479</v>
      </c>
      <c r="B24" s="431"/>
      <c r="C24" s="438"/>
      <c r="D24" s="432"/>
      <c r="E24" s="431"/>
      <c r="F24" s="438"/>
      <c r="G24" s="432"/>
    </row>
    <row r="25" spans="1:7" ht="27" customHeight="1" x14ac:dyDescent="0.25">
      <c r="A25" s="6" t="s">
        <v>480</v>
      </c>
      <c r="B25" s="431"/>
      <c r="C25" s="438"/>
      <c r="D25" s="432"/>
      <c r="E25" s="431"/>
      <c r="F25" s="438"/>
      <c r="G25" s="432"/>
    </row>
    <row r="26" spans="1:7" ht="15" x14ac:dyDescent="0.25">
      <c r="A26" s="84" t="s">
        <v>11</v>
      </c>
      <c r="B26" s="439"/>
      <c r="C26" s="440"/>
      <c r="D26" s="441"/>
      <c r="E26" s="439"/>
      <c r="F26" s="440"/>
      <c r="G26" s="441"/>
    </row>
    <row r="27" spans="1:7" ht="15" x14ac:dyDescent="0.25">
      <c r="A27" s="22"/>
      <c r="B27" s="49"/>
      <c r="C27" s="49"/>
      <c r="D27" s="49"/>
      <c r="E27" s="49"/>
      <c r="F27" s="49"/>
      <c r="G27" s="49"/>
    </row>
    <row r="28" spans="1:7" x14ac:dyDescent="0.25">
      <c r="A28" s="437" t="s">
        <v>672</v>
      </c>
      <c r="B28" s="437"/>
      <c r="C28" s="437"/>
      <c r="D28" s="437"/>
      <c r="E28" s="437"/>
      <c r="F28" s="49"/>
      <c r="G28" s="49"/>
    </row>
    <row r="29" spans="1:7" ht="15" x14ac:dyDescent="0.25">
      <c r="A29" s="22"/>
      <c r="B29" s="49"/>
      <c r="C29" s="49"/>
      <c r="D29" s="49"/>
      <c r="E29" s="49"/>
      <c r="F29" s="49"/>
      <c r="G29" s="49"/>
    </row>
    <row r="31" spans="1:7" ht="58.5" customHeight="1" x14ac:dyDescent="0.25">
      <c r="A31" s="23" t="s">
        <v>5</v>
      </c>
      <c r="B31" s="23" t="s">
        <v>201</v>
      </c>
      <c r="C31" s="21" t="s">
        <v>668</v>
      </c>
      <c r="D31" s="21" t="s">
        <v>769</v>
      </c>
    </row>
    <row r="32" spans="1:7" x14ac:dyDescent="0.25">
      <c r="A32" s="67">
        <v>1</v>
      </c>
      <c r="B32" s="67"/>
      <c r="C32" s="67"/>
      <c r="D32" s="67"/>
    </row>
    <row r="33" spans="1:4" x14ac:dyDescent="0.25">
      <c r="A33" s="30">
        <v>10</v>
      </c>
      <c r="B33" s="67"/>
      <c r="C33" s="67"/>
      <c r="D33" s="67"/>
    </row>
    <row r="34" spans="1:4" x14ac:dyDescent="0.25">
      <c r="A34" s="30" t="s">
        <v>460</v>
      </c>
      <c r="B34" s="67"/>
      <c r="C34" s="67"/>
      <c r="D34" s="67"/>
    </row>
    <row r="35" spans="1:4" ht="15" x14ac:dyDescent="0.25">
      <c r="A35" s="84" t="s">
        <v>11</v>
      </c>
      <c r="B35" s="25"/>
      <c r="C35" s="25"/>
      <c r="D35" s="25"/>
    </row>
    <row r="37" spans="1:4" ht="15" x14ac:dyDescent="0.25">
      <c r="A37" s="407" t="s">
        <v>771</v>
      </c>
      <c r="B37" s="409"/>
    </row>
    <row r="38" spans="1:4" x14ac:dyDescent="0.25">
      <c r="A38" s="442"/>
      <c r="B38" s="443"/>
    </row>
    <row r="40" spans="1:4" s="22" customFormat="1" ht="15" x14ac:dyDescent="0.25">
      <c r="A40" s="22" t="s">
        <v>202</v>
      </c>
    </row>
    <row r="41" spans="1:4" x14ac:dyDescent="0.25">
      <c r="A41" s="58"/>
    </row>
    <row r="42" spans="1:4" ht="14.45" customHeight="1" x14ac:dyDescent="0.25">
      <c r="A42" s="380" t="s">
        <v>237</v>
      </c>
      <c r="B42" s="380"/>
    </row>
  </sheetData>
  <mergeCells count="20">
    <mergeCell ref="B26:D26"/>
    <mergeCell ref="E26:G26"/>
    <mergeCell ref="A37:B37"/>
    <mergeCell ref="A38:B38"/>
    <mergeCell ref="A42:B42"/>
    <mergeCell ref="A28:E28"/>
    <mergeCell ref="B24:D24"/>
    <mergeCell ref="B25:D25"/>
    <mergeCell ref="E24:G24"/>
    <mergeCell ref="E25:G25"/>
    <mergeCell ref="E5:G5"/>
    <mergeCell ref="B23:D23"/>
    <mergeCell ref="E23:G23"/>
    <mergeCell ref="B5:D5"/>
    <mergeCell ref="B6:D6"/>
    <mergeCell ref="E6:G6"/>
    <mergeCell ref="B7:D7"/>
    <mergeCell ref="E7:G7"/>
    <mergeCell ref="B8:G8"/>
    <mergeCell ref="A10:D10"/>
  </mergeCells>
  <pageMargins left="0.25" right="0.25" top="0.75" bottom="0.75" header="0.3" footer="0.3"/>
  <pageSetup paperSize="9"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6"/>
  <sheetViews>
    <sheetView showGridLines="0" topLeftCell="A88" zoomScale="80" zoomScaleNormal="80" workbookViewId="0">
      <selection activeCell="L92" sqref="L92"/>
    </sheetView>
  </sheetViews>
  <sheetFormatPr baseColWidth="10" defaultColWidth="11.42578125" defaultRowHeight="14.25" x14ac:dyDescent="0.25"/>
  <cols>
    <col min="1" max="1" width="28.28515625" style="17" customWidth="1"/>
    <col min="2" max="2" width="48" style="17" customWidth="1"/>
    <col min="3" max="3" width="24.85546875" style="17" customWidth="1"/>
    <col min="4" max="4" width="19" style="17" customWidth="1"/>
    <col min="5" max="5" width="25.28515625" style="17" customWidth="1"/>
    <col min="6" max="6" width="20.7109375" style="17" customWidth="1"/>
    <col min="7" max="7" width="10.85546875" style="17" customWidth="1"/>
    <col min="8" max="9" width="10.5703125" style="17" customWidth="1"/>
    <col min="10" max="10" width="9.42578125" style="17" customWidth="1"/>
    <col min="11" max="14" width="11.42578125" style="17" customWidth="1"/>
    <col min="15" max="16384" width="11.42578125" style="17"/>
  </cols>
  <sheetData>
    <row r="1" spans="1:6" ht="15" x14ac:dyDescent="0.25">
      <c r="A1" s="359" t="s">
        <v>198</v>
      </c>
      <c r="B1" s="359"/>
      <c r="C1" s="22"/>
      <c r="D1" s="22"/>
      <c r="E1" s="22"/>
      <c r="F1" s="22"/>
    </row>
    <row r="2" spans="1:6" ht="15" x14ac:dyDescent="0.25">
      <c r="A2" s="88"/>
    </row>
    <row r="3" spans="1:6" ht="15" x14ac:dyDescent="0.25">
      <c r="A3" s="359" t="s">
        <v>481</v>
      </c>
      <c r="B3" s="359"/>
      <c r="C3" s="359"/>
      <c r="D3" s="359"/>
      <c r="E3" s="359"/>
      <c r="F3" s="22"/>
    </row>
    <row r="4" spans="1:6" x14ac:dyDescent="0.25">
      <c r="A4" s="59"/>
    </row>
    <row r="5" spans="1:6" ht="15.75" customHeight="1" x14ac:dyDescent="0.25">
      <c r="A5" s="444"/>
      <c r="B5" s="444"/>
      <c r="C5" s="365" t="s">
        <v>751</v>
      </c>
      <c r="D5" s="367"/>
      <c r="E5" s="367"/>
      <c r="F5" s="366"/>
    </row>
    <row r="6" spans="1:6" ht="30" x14ac:dyDescent="0.25">
      <c r="A6" s="21" t="s">
        <v>332</v>
      </c>
      <c r="B6" s="21" t="s">
        <v>18</v>
      </c>
      <c r="C6" s="21" t="s">
        <v>29</v>
      </c>
      <c r="D6" s="21" t="s">
        <v>47</v>
      </c>
      <c r="E6" s="21" t="s">
        <v>48</v>
      </c>
      <c r="F6" s="21" t="s">
        <v>49</v>
      </c>
    </row>
    <row r="7" spans="1:6" ht="27.75" customHeight="1" x14ac:dyDescent="0.25">
      <c r="A7" s="67">
        <v>15101</v>
      </c>
      <c r="B7" s="56" t="s">
        <v>124</v>
      </c>
      <c r="C7" s="300">
        <v>159021</v>
      </c>
      <c r="D7" s="300">
        <v>-114017</v>
      </c>
      <c r="E7" s="300">
        <v>0</v>
      </c>
      <c r="F7" s="300">
        <f>+C7+D7+E7</f>
        <v>45004</v>
      </c>
    </row>
    <row r="8" spans="1:6" ht="27.75" customHeight="1" x14ac:dyDescent="0.25">
      <c r="A8" s="67">
        <v>15102</v>
      </c>
      <c r="B8" s="56" t="s">
        <v>125</v>
      </c>
      <c r="C8" s="300">
        <v>0</v>
      </c>
      <c r="D8" s="300">
        <v>0</v>
      </c>
      <c r="E8" s="300">
        <v>0</v>
      </c>
      <c r="F8" s="300">
        <v>0</v>
      </c>
    </row>
    <row r="9" spans="1:6" ht="27.75" customHeight="1" x14ac:dyDescent="0.25">
      <c r="A9" s="67">
        <v>15103</v>
      </c>
      <c r="B9" s="56" t="s">
        <v>366</v>
      </c>
      <c r="C9" s="300">
        <v>0</v>
      </c>
      <c r="D9" s="300">
        <v>0</v>
      </c>
      <c r="E9" s="300">
        <v>0</v>
      </c>
      <c r="F9" s="300">
        <v>0</v>
      </c>
    </row>
    <row r="10" spans="1:6" ht="27.75" customHeight="1" x14ac:dyDescent="0.25">
      <c r="A10" s="67">
        <v>15104</v>
      </c>
      <c r="B10" s="56" t="s">
        <v>127</v>
      </c>
      <c r="C10" s="300">
        <v>0</v>
      </c>
      <c r="D10" s="300">
        <v>0</v>
      </c>
      <c r="E10" s="300">
        <v>0</v>
      </c>
      <c r="F10" s="300">
        <v>0</v>
      </c>
    </row>
    <row r="11" spans="1:6" ht="27.75" customHeight="1" x14ac:dyDescent="0.25">
      <c r="A11" s="67">
        <v>15199</v>
      </c>
      <c r="B11" s="56" t="s">
        <v>367</v>
      </c>
      <c r="C11" s="300">
        <v>243</v>
      </c>
      <c r="D11" s="300">
        <v>0</v>
      </c>
      <c r="E11" s="300">
        <v>0</v>
      </c>
      <c r="F11" s="300">
        <f>+C11</f>
        <v>243</v>
      </c>
    </row>
    <row r="12" spans="1:6" ht="15" x14ac:dyDescent="0.25">
      <c r="A12" s="26" t="s">
        <v>11</v>
      </c>
      <c r="B12" s="46"/>
      <c r="C12" s="307">
        <f t="shared" ref="C12:F12" si="0">SUM(C7:C11)</f>
        <v>159264</v>
      </c>
      <c r="D12" s="307">
        <f t="shared" si="0"/>
        <v>-114017</v>
      </c>
      <c r="E12" s="307">
        <f t="shared" si="0"/>
        <v>0</v>
      </c>
      <c r="F12" s="307">
        <f t="shared" si="0"/>
        <v>45247</v>
      </c>
    </row>
    <row r="13" spans="1:6" x14ac:dyDescent="0.25">
      <c r="A13" s="59"/>
    </row>
    <row r="14" spans="1:6" x14ac:dyDescent="0.25">
      <c r="A14" s="59"/>
    </row>
    <row r="15" spans="1:6" ht="13.7" customHeight="1" x14ac:dyDescent="0.25">
      <c r="A15" s="383"/>
      <c r="B15" s="383"/>
      <c r="C15" s="365" t="s">
        <v>711</v>
      </c>
      <c r="D15" s="367"/>
      <c r="E15" s="367"/>
      <c r="F15" s="366"/>
    </row>
    <row r="16" spans="1:6" ht="30" x14ac:dyDescent="0.25">
      <c r="A16" s="21" t="s">
        <v>332</v>
      </c>
      <c r="B16" s="21" t="s">
        <v>18</v>
      </c>
      <c r="C16" s="21" t="s">
        <v>29</v>
      </c>
      <c r="D16" s="21" t="s">
        <v>47</v>
      </c>
      <c r="E16" s="21" t="s">
        <v>48</v>
      </c>
      <c r="F16" s="21" t="s">
        <v>49</v>
      </c>
    </row>
    <row r="17" spans="1:6" ht="30.6" customHeight="1" x14ac:dyDescent="0.25">
      <c r="A17" s="67">
        <v>15101</v>
      </c>
      <c r="B17" s="56" t="s">
        <v>124</v>
      </c>
      <c r="C17" s="300">
        <v>168255</v>
      </c>
      <c r="D17" s="300">
        <v>-194517</v>
      </c>
      <c r="E17" s="300">
        <v>0</v>
      </c>
      <c r="F17" s="300">
        <f>+C17+D17+E17</f>
        <v>-26262</v>
      </c>
    </row>
    <row r="18" spans="1:6" x14ac:dyDescent="0.25">
      <c r="A18" s="67">
        <v>15102</v>
      </c>
      <c r="B18" s="56" t="s">
        <v>125</v>
      </c>
      <c r="C18" s="300">
        <v>0</v>
      </c>
      <c r="D18" s="300">
        <v>0</v>
      </c>
      <c r="E18" s="300">
        <v>0</v>
      </c>
      <c r="F18" s="300">
        <v>0</v>
      </c>
    </row>
    <row r="19" spans="1:6" x14ac:dyDescent="0.25">
      <c r="A19" s="67">
        <v>15103</v>
      </c>
      <c r="B19" s="56" t="s">
        <v>366</v>
      </c>
      <c r="C19" s="300">
        <v>0</v>
      </c>
      <c r="D19" s="300">
        <v>0</v>
      </c>
      <c r="E19" s="300">
        <v>0</v>
      </c>
      <c r="F19" s="300">
        <v>0</v>
      </c>
    </row>
    <row r="20" spans="1:6" x14ac:dyDescent="0.25">
      <c r="A20" s="67">
        <v>15104</v>
      </c>
      <c r="B20" s="56" t="s">
        <v>127</v>
      </c>
      <c r="C20" s="300">
        <v>0</v>
      </c>
      <c r="D20" s="300">
        <v>0</v>
      </c>
      <c r="E20" s="300">
        <v>0</v>
      </c>
      <c r="F20" s="300">
        <v>0</v>
      </c>
    </row>
    <row r="21" spans="1:6" x14ac:dyDescent="0.25">
      <c r="A21" s="67">
        <v>15199</v>
      </c>
      <c r="B21" s="56" t="s">
        <v>367</v>
      </c>
      <c r="C21" s="300">
        <v>243</v>
      </c>
      <c r="D21" s="300">
        <v>0</v>
      </c>
      <c r="E21" s="300">
        <v>0</v>
      </c>
      <c r="F21" s="300">
        <f>+C21</f>
        <v>243</v>
      </c>
    </row>
    <row r="22" spans="1:6" ht="15" x14ac:dyDescent="0.25">
      <c r="A22" s="26" t="s">
        <v>11</v>
      </c>
      <c r="B22" s="46"/>
      <c r="C22" s="307">
        <f t="shared" ref="C22:F22" si="1">SUM(C17:C21)</f>
        <v>168498</v>
      </c>
      <c r="D22" s="307">
        <f t="shared" si="1"/>
        <v>-194517</v>
      </c>
      <c r="E22" s="307">
        <f t="shared" si="1"/>
        <v>0</v>
      </c>
      <c r="F22" s="307">
        <f t="shared" si="1"/>
        <v>-26019</v>
      </c>
    </row>
    <row r="23" spans="1:6" x14ac:dyDescent="0.25">
      <c r="A23" s="59"/>
    </row>
    <row r="24" spans="1:6" x14ac:dyDescent="0.25">
      <c r="A24" s="59"/>
    </row>
    <row r="25" spans="1:6" ht="15" x14ac:dyDescent="0.25">
      <c r="A25" s="359" t="s">
        <v>97</v>
      </c>
      <c r="B25" s="359"/>
      <c r="C25" s="359"/>
      <c r="D25" s="22"/>
      <c r="E25" s="22"/>
      <c r="F25" s="22"/>
    </row>
    <row r="27" spans="1:6" ht="15" x14ac:dyDescent="0.25">
      <c r="A27" s="359" t="s">
        <v>92</v>
      </c>
      <c r="B27" s="359"/>
      <c r="C27" s="359"/>
    </row>
    <row r="28" spans="1:6" ht="15" x14ac:dyDescent="0.25">
      <c r="A28" s="20"/>
      <c r="B28" s="20"/>
      <c r="C28" s="20"/>
    </row>
    <row r="29" spans="1:6" x14ac:dyDescent="0.25">
      <c r="A29" s="437" t="s">
        <v>673</v>
      </c>
      <c r="B29" s="437"/>
      <c r="C29" s="437"/>
      <c r="D29" s="437"/>
      <c r="E29" s="437"/>
    </row>
    <row r="31" spans="1:6" ht="15.75" customHeight="1" x14ac:dyDescent="0.25">
      <c r="A31" s="383" t="s">
        <v>5</v>
      </c>
      <c r="B31" s="412" t="s">
        <v>482</v>
      </c>
      <c r="C31" s="412" t="s">
        <v>674</v>
      </c>
      <c r="D31" s="365" t="s">
        <v>751</v>
      </c>
      <c r="E31" s="366"/>
    </row>
    <row r="32" spans="1:6" ht="44.1" customHeight="1" x14ac:dyDescent="0.25">
      <c r="A32" s="383"/>
      <c r="B32" s="413"/>
      <c r="C32" s="413"/>
      <c r="D32" s="21" t="s">
        <v>49</v>
      </c>
      <c r="E32" s="21" t="s">
        <v>718</v>
      </c>
    </row>
    <row r="33" spans="1:5" x14ac:dyDescent="0.25">
      <c r="A33" s="27">
        <v>1</v>
      </c>
      <c r="B33" s="27"/>
      <c r="C33" s="27"/>
      <c r="D33" s="27"/>
      <c r="E33" s="27"/>
    </row>
    <row r="34" spans="1:5" x14ac:dyDescent="0.25">
      <c r="A34" s="34">
        <v>5</v>
      </c>
      <c r="B34" s="34"/>
      <c r="C34" s="34"/>
      <c r="D34" s="34"/>
      <c r="E34" s="34"/>
    </row>
    <row r="35" spans="1:5" x14ac:dyDescent="0.25">
      <c r="A35" s="445" t="s">
        <v>460</v>
      </c>
      <c r="B35" s="445"/>
      <c r="C35" s="445"/>
      <c r="D35" s="57"/>
      <c r="E35" s="57"/>
    </row>
    <row r="36" spans="1:5" ht="15" x14ac:dyDescent="0.25">
      <c r="A36" s="410" t="s">
        <v>371</v>
      </c>
      <c r="B36" s="410"/>
      <c r="C36" s="410"/>
      <c r="D36" s="44"/>
      <c r="E36" s="44"/>
    </row>
    <row r="37" spans="1:5" s="80" customFormat="1" ht="15" x14ac:dyDescent="0.25">
      <c r="A37" s="54"/>
      <c r="B37" s="54"/>
      <c r="C37" s="54"/>
      <c r="D37" s="111"/>
      <c r="E37" s="111"/>
    </row>
    <row r="38" spans="1:5" ht="15" x14ac:dyDescent="0.25">
      <c r="A38" s="383" t="s">
        <v>773</v>
      </c>
      <c r="B38" s="383"/>
      <c r="C38" s="383"/>
      <c r="D38" s="383"/>
      <c r="E38" s="53"/>
    </row>
    <row r="39" spans="1:5" x14ac:dyDescent="0.25">
      <c r="A39" s="418"/>
      <c r="B39" s="418"/>
      <c r="C39" s="418"/>
      <c r="D39" s="418"/>
      <c r="E39" s="53"/>
    </row>
    <row r="40" spans="1:5" x14ac:dyDescent="0.25">
      <c r="A40" s="51"/>
      <c r="B40" s="51"/>
      <c r="C40" s="51"/>
      <c r="D40" s="51"/>
      <c r="E40" s="53"/>
    </row>
    <row r="41" spans="1:5" ht="15" x14ac:dyDescent="0.25">
      <c r="A41" s="383" t="s">
        <v>5</v>
      </c>
      <c r="B41" s="412" t="s">
        <v>482</v>
      </c>
      <c r="C41" s="412" t="s">
        <v>674</v>
      </c>
      <c r="D41" s="365" t="s">
        <v>711</v>
      </c>
      <c r="E41" s="366"/>
    </row>
    <row r="42" spans="1:5" ht="45" x14ac:dyDescent="0.25">
      <c r="A42" s="383"/>
      <c r="B42" s="413"/>
      <c r="C42" s="413"/>
      <c r="D42" s="21" t="s">
        <v>49</v>
      </c>
      <c r="E42" s="21" t="s">
        <v>718</v>
      </c>
    </row>
    <row r="43" spans="1:5" x14ac:dyDescent="0.25">
      <c r="A43" s="27">
        <v>1</v>
      </c>
      <c r="B43" s="27"/>
      <c r="C43" s="27"/>
      <c r="D43" s="27"/>
      <c r="E43" s="27"/>
    </row>
    <row r="44" spans="1:5" ht="15" thickBot="1" x14ac:dyDescent="0.3">
      <c r="A44" s="28">
        <v>5</v>
      </c>
      <c r="B44" s="28"/>
      <c r="C44" s="28"/>
      <c r="D44" s="28"/>
      <c r="E44" s="28"/>
    </row>
    <row r="45" spans="1:5" ht="15" thickTop="1" x14ac:dyDescent="0.25">
      <c r="A45" s="448" t="s">
        <v>460</v>
      </c>
      <c r="B45" s="449"/>
      <c r="C45" s="450"/>
      <c r="D45" s="123"/>
      <c r="E45" s="123"/>
    </row>
    <row r="46" spans="1:5" ht="15" x14ac:dyDescent="0.25">
      <c r="A46" s="362" t="s">
        <v>371</v>
      </c>
      <c r="B46" s="419"/>
      <c r="C46" s="363"/>
      <c r="D46" s="44"/>
      <c r="E46" s="44"/>
    </row>
    <row r="47" spans="1:5" ht="15" x14ac:dyDescent="0.25">
      <c r="A47" s="43"/>
      <c r="B47" s="43"/>
      <c r="C47" s="43"/>
      <c r="D47" s="124"/>
      <c r="E47" s="124"/>
    </row>
    <row r="48" spans="1:5" ht="15" x14ac:dyDescent="0.25">
      <c r="A48" s="383" t="s">
        <v>719</v>
      </c>
      <c r="B48" s="383"/>
      <c r="C48" s="383"/>
      <c r="D48" s="383"/>
      <c r="E48" s="53"/>
    </row>
    <row r="49" spans="1:5" x14ac:dyDescent="0.25">
      <c r="A49" s="368"/>
      <c r="B49" s="447"/>
      <c r="C49" s="447"/>
      <c r="D49" s="369"/>
      <c r="E49" s="53"/>
    </row>
    <row r="50" spans="1:5" x14ac:dyDescent="0.25">
      <c r="A50" s="51"/>
      <c r="B50" s="51"/>
      <c r="C50" s="51"/>
      <c r="D50" s="51"/>
      <c r="E50" s="53"/>
    </row>
    <row r="51" spans="1:5" s="22" customFormat="1" ht="15" x14ac:dyDescent="0.25">
      <c r="A51" s="451" t="s">
        <v>720</v>
      </c>
      <c r="B51" s="451"/>
      <c r="C51" s="451"/>
      <c r="D51" s="451"/>
    </row>
    <row r="52" spans="1:5" s="22" customFormat="1" ht="15" x14ac:dyDescent="0.25">
      <c r="A52" s="125"/>
      <c r="B52" s="125"/>
      <c r="C52" s="125"/>
      <c r="D52" s="125"/>
    </row>
    <row r="53" spans="1:5" s="22" customFormat="1" ht="15" x14ac:dyDescent="0.25">
      <c r="A53" s="437" t="s">
        <v>673</v>
      </c>
      <c r="B53" s="437"/>
      <c r="C53" s="437"/>
      <c r="D53" s="437"/>
      <c r="E53" s="437"/>
    </row>
    <row r="54" spans="1:5" ht="14.45" customHeight="1" x14ac:dyDescent="0.25">
      <c r="A54" s="62"/>
      <c r="B54" s="62"/>
      <c r="C54" s="62"/>
    </row>
    <row r="55" spans="1:5" ht="14.45" customHeight="1" x14ac:dyDescent="0.25">
      <c r="A55" s="383" t="s">
        <v>5</v>
      </c>
      <c r="B55" s="412" t="s">
        <v>482</v>
      </c>
      <c r="C55" s="412" t="s">
        <v>674</v>
      </c>
      <c r="D55" s="365" t="s">
        <v>751</v>
      </c>
      <c r="E55" s="366"/>
    </row>
    <row r="56" spans="1:5" ht="30" x14ac:dyDescent="0.25">
      <c r="A56" s="383"/>
      <c r="B56" s="413"/>
      <c r="C56" s="413"/>
      <c r="D56" s="21" t="s">
        <v>49</v>
      </c>
      <c r="E56" s="21" t="s">
        <v>483</v>
      </c>
    </row>
    <row r="57" spans="1:5" x14ac:dyDescent="0.25">
      <c r="A57" s="27">
        <v>1</v>
      </c>
      <c r="B57" s="27"/>
      <c r="C57" s="27"/>
      <c r="D57" s="27"/>
      <c r="E57" s="27"/>
    </row>
    <row r="58" spans="1:5" ht="15" thickBot="1" x14ac:dyDescent="0.3">
      <c r="A58" s="28">
        <v>5</v>
      </c>
      <c r="B58" s="34"/>
      <c r="C58" s="34"/>
      <c r="D58" s="28"/>
      <c r="E58" s="28"/>
    </row>
    <row r="59" spans="1:5" ht="15" thickTop="1" x14ac:dyDescent="0.25">
      <c r="A59" s="126" t="s">
        <v>460</v>
      </c>
      <c r="B59" s="368"/>
      <c r="C59" s="369"/>
      <c r="D59" s="123"/>
      <c r="E59" s="123"/>
    </row>
    <row r="60" spans="1:5" ht="15" x14ac:dyDescent="0.25">
      <c r="A60" s="362" t="s">
        <v>371</v>
      </c>
      <c r="B60" s="419"/>
      <c r="C60" s="363"/>
      <c r="D60" s="44"/>
      <c r="E60" s="44"/>
    </row>
    <row r="61" spans="1:5" ht="15" x14ac:dyDescent="0.25">
      <c r="A61" s="82"/>
      <c r="B61" s="83"/>
      <c r="C61" s="83"/>
      <c r="D61" s="127"/>
      <c r="E61" s="128"/>
    </row>
    <row r="62" spans="1:5" ht="14.45" customHeight="1" x14ac:dyDescent="0.25">
      <c r="A62" s="365" t="s">
        <v>772</v>
      </c>
      <c r="B62" s="367"/>
      <c r="C62" s="367"/>
      <c r="D62" s="367"/>
      <c r="E62" s="366"/>
    </row>
    <row r="63" spans="1:5" ht="14.45" customHeight="1" x14ac:dyDescent="0.25">
      <c r="A63" s="368"/>
      <c r="B63" s="447"/>
      <c r="C63" s="447"/>
      <c r="D63" s="447"/>
      <c r="E63" s="369"/>
    </row>
    <row r="65" spans="1:7" ht="15" x14ac:dyDescent="0.25">
      <c r="A65" s="383" t="s">
        <v>5</v>
      </c>
      <c r="B65" s="412" t="s">
        <v>482</v>
      </c>
      <c r="C65" s="412" t="s">
        <v>674</v>
      </c>
      <c r="D65" s="365" t="s">
        <v>711</v>
      </c>
      <c r="E65" s="366"/>
    </row>
    <row r="66" spans="1:7" ht="30" x14ac:dyDescent="0.25">
      <c r="A66" s="383"/>
      <c r="B66" s="413"/>
      <c r="C66" s="413"/>
      <c r="D66" s="21" t="s">
        <v>49</v>
      </c>
      <c r="E66" s="21" t="s">
        <v>483</v>
      </c>
    </row>
    <row r="67" spans="1:7" x14ac:dyDescent="0.25">
      <c r="A67" s="27">
        <v>1</v>
      </c>
      <c r="B67" s="27"/>
      <c r="C67" s="27"/>
      <c r="D67" s="27"/>
      <c r="E67" s="27"/>
    </row>
    <row r="68" spans="1:7" ht="15" thickBot="1" x14ac:dyDescent="0.3">
      <c r="A68" s="28">
        <v>5</v>
      </c>
      <c r="B68" s="34"/>
      <c r="C68" s="34"/>
      <c r="D68" s="28"/>
      <c r="E68" s="28"/>
    </row>
    <row r="69" spans="1:7" ht="15" thickTop="1" x14ac:dyDescent="0.25">
      <c r="A69" s="126" t="s">
        <v>460</v>
      </c>
      <c r="B69" s="368"/>
      <c r="C69" s="369"/>
      <c r="D69" s="123"/>
      <c r="E69" s="123"/>
    </row>
    <row r="70" spans="1:7" ht="15" x14ac:dyDescent="0.25">
      <c r="A70" s="362" t="s">
        <v>371</v>
      </c>
      <c r="B70" s="419"/>
      <c r="C70" s="363"/>
      <c r="D70" s="44"/>
      <c r="E70" s="44"/>
    </row>
    <row r="71" spans="1:7" ht="15" x14ac:dyDescent="0.25">
      <c r="A71" s="82"/>
      <c r="B71" s="83"/>
      <c r="C71" s="83"/>
      <c r="D71" s="127"/>
      <c r="E71" s="128"/>
    </row>
    <row r="72" spans="1:7" ht="15" x14ac:dyDescent="0.25">
      <c r="A72" s="365" t="s">
        <v>721</v>
      </c>
      <c r="B72" s="367"/>
      <c r="C72" s="367"/>
      <c r="D72" s="367"/>
      <c r="E72" s="366"/>
    </row>
    <row r="73" spans="1:7" x14ac:dyDescent="0.25">
      <c r="A73" s="368"/>
      <c r="B73" s="447"/>
      <c r="C73" s="447"/>
      <c r="D73" s="447"/>
      <c r="E73" s="369"/>
    </row>
    <row r="75" spans="1:7" ht="29.25" customHeight="1" x14ac:dyDescent="0.25">
      <c r="A75" s="360" t="s">
        <v>615</v>
      </c>
      <c r="B75" s="360"/>
      <c r="C75" s="360"/>
      <c r="D75" s="360"/>
      <c r="E75" s="360"/>
      <c r="F75" s="22"/>
      <c r="G75" s="22"/>
    </row>
    <row r="76" spans="1:7" ht="15" x14ac:dyDescent="0.25">
      <c r="A76" s="59"/>
      <c r="D76" s="22"/>
      <c r="E76" s="22"/>
    </row>
    <row r="77" spans="1:7" ht="15.75" customHeight="1" x14ac:dyDescent="0.25">
      <c r="A77" s="383" t="s">
        <v>18</v>
      </c>
      <c r="B77" s="365" t="s">
        <v>751</v>
      </c>
      <c r="C77" s="366"/>
      <c r="D77" s="365" t="s">
        <v>711</v>
      </c>
      <c r="E77" s="366"/>
    </row>
    <row r="78" spans="1:7" ht="14.25" customHeight="1" x14ac:dyDescent="0.25">
      <c r="A78" s="383"/>
      <c r="B78" s="21" t="s">
        <v>50</v>
      </c>
      <c r="C78" s="21" t="s">
        <v>49</v>
      </c>
      <c r="D78" s="21" t="s">
        <v>50</v>
      </c>
      <c r="E78" s="21" t="s">
        <v>49</v>
      </c>
    </row>
    <row r="79" spans="1:7" x14ac:dyDescent="0.25">
      <c r="A79" s="27"/>
      <c r="B79" s="27"/>
      <c r="C79" s="27"/>
      <c r="D79" s="27"/>
      <c r="E79" s="27"/>
    </row>
    <row r="80" spans="1:7" ht="15" thickBot="1" x14ac:dyDescent="0.3">
      <c r="A80" s="28"/>
      <c r="B80" s="28"/>
      <c r="C80" s="28"/>
      <c r="D80" s="28"/>
      <c r="E80" s="28"/>
    </row>
    <row r="81" spans="1:12" ht="15.75" thickTop="1" x14ac:dyDescent="0.25">
      <c r="A81" s="65" t="s">
        <v>11</v>
      </c>
      <c r="B81" s="60"/>
      <c r="C81" s="60"/>
      <c r="D81" s="60"/>
      <c r="E81" s="60"/>
    </row>
    <row r="82" spans="1:12" ht="15" x14ac:dyDescent="0.25">
      <c r="A82" s="59"/>
      <c r="D82" s="22"/>
      <c r="E82" s="22"/>
    </row>
    <row r="83" spans="1:12" ht="15" x14ac:dyDescent="0.25">
      <c r="A83" s="359" t="s">
        <v>616</v>
      </c>
      <c r="B83" s="359"/>
      <c r="C83" s="359"/>
      <c r="D83" s="359"/>
      <c r="E83" s="22"/>
      <c r="F83" s="22"/>
      <c r="G83" s="22"/>
    </row>
    <row r="84" spans="1:12" x14ac:dyDescent="0.25">
      <c r="A84" s="59"/>
    </row>
    <row r="85" spans="1:12" ht="15" x14ac:dyDescent="0.25">
      <c r="A85" s="383" t="s">
        <v>18</v>
      </c>
      <c r="B85" s="411" t="s">
        <v>751</v>
      </c>
      <c r="C85" s="411"/>
      <c r="D85" s="411"/>
      <c r="E85" s="411"/>
      <c r="F85" s="411"/>
      <c r="G85" s="411"/>
      <c r="H85" s="411"/>
      <c r="I85" s="411"/>
      <c r="J85" s="411"/>
      <c r="K85" s="411"/>
      <c r="L85" s="411"/>
    </row>
    <row r="86" spans="1:12" ht="15" hidden="1" x14ac:dyDescent="0.25">
      <c r="A86" s="383"/>
      <c r="B86" s="411" t="s">
        <v>153</v>
      </c>
      <c r="C86" s="411"/>
      <c r="D86" s="411"/>
      <c r="E86" s="411"/>
      <c r="F86" s="411"/>
      <c r="G86" s="411" t="s">
        <v>151</v>
      </c>
      <c r="H86" s="411"/>
      <c r="I86" s="411"/>
      <c r="J86" s="411"/>
      <c r="K86" s="411"/>
      <c r="L86" s="383" t="s">
        <v>3</v>
      </c>
    </row>
    <row r="87" spans="1:12" ht="15" x14ac:dyDescent="0.25">
      <c r="A87" s="383"/>
      <c r="B87" s="407" t="s">
        <v>153</v>
      </c>
      <c r="C87" s="408"/>
      <c r="D87" s="408"/>
      <c r="E87" s="408"/>
      <c r="F87" s="409"/>
      <c r="G87" s="407" t="s">
        <v>151</v>
      </c>
      <c r="H87" s="408"/>
      <c r="I87" s="408"/>
      <c r="J87" s="408"/>
      <c r="K87" s="409"/>
      <c r="L87" s="383"/>
    </row>
    <row r="88" spans="1:12" ht="75" x14ac:dyDescent="0.25">
      <c r="A88" s="383"/>
      <c r="B88" s="21" t="s">
        <v>124</v>
      </c>
      <c r="C88" s="21" t="s">
        <v>125</v>
      </c>
      <c r="D88" s="21" t="s">
        <v>126</v>
      </c>
      <c r="E88" s="21" t="s">
        <v>127</v>
      </c>
      <c r="F88" s="21" t="s">
        <v>313</v>
      </c>
      <c r="G88" s="21" t="s">
        <v>124</v>
      </c>
      <c r="H88" s="21" t="s">
        <v>125</v>
      </c>
      <c r="I88" s="21" t="s">
        <v>126</v>
      </c>
      <c r="J88" s="21" t="s">
        <v>127</v>
      </c>
      <c r="K88" s="21" t="s">
        <v>313</v>
      </c>
      <c r="L88" s="383"/>
    </row>
    <row r="89" spans="1:12" ht="15" x14ac:dyDescent="0.25">
      <c r="A89" s="115" t="s">
        <v>760</v>
      </c>
      <c r="B89" s="221">
        <v>168255</v>
      </c>
      <c r="C89" s="221">
        <v>0</v>
      </c>
      <c r="D89" s="221">
        <v>0</v>
      </c>
      <c r="E89" s="221">
        <v>0</v>
      </c>
      <c r="F89" s="221">
        <v>243</v>
      </c>
      <c r="G89" s="221">
        <v>0</v>
      </c>
      <c r="H89" s="221">
        <v>0</v>
      </c>
      <c r="I89" s="221">
        <v>0</v>
      </c>
      <c r="J89" s="221">
        <v>0</v>
      </c>
      <c r="K89" s="221">
        <v>0</v>
      </c>
      <c r="L89" s="221">
        <f>+B89+F89</f>
        <v>168498</v>
      </c>
    </row>
    <row r="90" spans="1:12" x14ac:dyDescent="0.25">
      <c r="A90" s="116" t="s">
        <v>51</v>
      </c>
      <c r="B90" s="221">
        <v>47007</v>
      </c>
      <c r="C90" s="221">
        <v>0</v>
      </c>
      <c r="D90" s="221">
        <v>0</v>
      </c>
      <c r="E90" s="221">
        <v>0</v>
      </c>
      <c r="F90" s="221">
        <v>0</v>
      </c>
      <c r="G90" s="221">
        <v>0</v>
      </c>
      <c r="H90" s="221">
        <v>0</v>
      </c>
      <c r="I90" s="221">
        <v>0</v>
      </c>
      <c r="J90" s="221">
        <v>0</v>
      </c>
      <c r="K90" s="221">
        <v>0</v>
      </c>
      <c r="L90" s="221">
        <f t="shared" ref="L90:L92" si="2">+B90+F90</f>
        <v>47007</v>
      </c>
    </row>
    <row r="91" spans="1:12" ht="18.95" customHeight="1" x14ac:dyDescent="0.25">
      <c r="A91" s="116" t="s">
        <v>156</v>
      </c>
      <c r="B91" s="221">
        <v>-56241</v>
      </c>
      <c r="C91" s="221">
        <v>0</v>
      </c>
      <c r="D91" s="221">
        <v>0</v>
      </c>
      <c r="E91" s="221">
        <v>0</v>
      </c>
      <c r="F91" s="221">
        <v>0</v>
      </c>
      <c r="G91" s="221">
        <v>0</v>
      </c>
      <c r="H91" s="221">
        <v>0</v>
      </c>
      <c r="I91" s="221">
        <v>0</v>
      </c>
      <c r="J91" s="221">
        <v>0</v>
      </c>
      <c r="K91" s="221">
        <v>0</v>
      </c>
      <c r="L91" s="221">
        <f t="shared" si="2"/>
        <v>-56241</v>
      </c>
    </row>
    <row r="92" spans="1:12" ht="15" thickBot="1" x14ac:dyDescent="0.3">
      <c r="A92" s="64" t="s">
        <v>37</v>
      </c>
      <c r="B92" s="298">
        <v>0</v>
      </c>
      <c r="C92" s="298">
        <v>0</v>
      </c>
      <c r="D92" s="298">
        <v>0</v>
      </c>
      <c r="E92" s="298">
        <v>0</v>
      </c>
      <c r="F92" s="298">
        <v>0</v>
      </c>
      <c r="G92" s="298">
        <v>0</v>
      </c>
      <c r="H92" s="298">
        <v>0</v>
      </c>
      <c r="I92" s="298">
        <v>0</v>
      </c>
      <c r="J92" s="298">
        <v>0</v>
      </c>
      <c r="K92" s="298">
        <v>0</v>
      </c>
      <c r="L92" s="221">
        <f t="shared" si="2"/>
        <v>0</v>
      </c>
    </row>
    <row r="93" spans="1:12" ht="15.75" thickTop="1" x14ac:dyDescent="0.25">
      <c r="A93" s="65" t="s">
        <v>774</v>
      </c>
      <c r="B93" s="299">
        <f>+B89+B90+B91+B92</f>
        <v>159021</v>
      </c>
      <c r="C93" s="299">
        <f t="shared" ref="C93:K93" si="3">+C89+C90+C91+C92</f>
        <v>0</v>
      </c>
      <c r="D93" s="299">
        <f t="shared" si="3"/>
        <v>0</v>
      </c>
      <c r="E93" s="299">
        <f t="shared" si="3"/>
        <v>0</v>
      </c>
      <c r="F93" s="299">
        <f t="shared" si="3"/>
        <v>243</v>
      </c>
      <c r="G93" s="299">
        <f t="shared" si="3"/>
        <v>0</v>
      </c>
      <c r="H93" s="299">
        <f t="shared" si="3"/>
        <v>0</v>
      </c>
      <c r="I93" s="299">
        <f t="shared" si="3"/>
        <v>0</v>
      </c>
      <c r="J93" s="299">
        <f t="shared" si="3"/>
        <v>0</v>
      </c>
      <c r="K93" s="299">
        <f t="shared" si="3"/>
        <v>0</v>
      </c>
      <c r="L93" s="299">
        <f>SUM(L89:L92)</f>
        <v>159264</v>
      </c>
    </row>
    <row r="94" spans="1:12" ht="28.5" x14ac:dyDescent="0.25">
      <c r="A94" s="116" t="s">
        <v>314</v>
      </c>
      <c r="B94" s="221">
        <v>-140272</v>
      </c>
      <c r="C94" s="221">
        <v>0</v>
      </c>
      <c r="D94" s="221">
        <v>0</v>
      </c>
      <c r="E94" s="221">
        <v>0</v>
      </c>
      <c r="F94" s="221">
        <v>0</v>
      </c>
      <c r="G94" s="221">
        <v>0</v>
      </c>
      <c r="H94" s="221">
        <v>0</v>
      </c>
      <c r="I94" s="221">
        <v>0</v>
      </c>
      <c r="J94" s="221">
        <v>0</v>
      </c>
      <c r="K94" s="221">
        <v>0</v>
      </c>
      <c r="L94" s="221">
        <f>+B94</f>
        <v>-140272</v>
      </c>
    </row>
    <row r="95" spans="1:12" x14ac:dyDescent="0.25">
      <c r="A95" s="118" t="s">
        <v>52</v>
      </c>
      <c r="B95" s="221">
        <v>-29986</v>
      </c>
      <c r="C95" s="221">
        <v>0</v>
      </c>
      <c r="D95" s="221">
        <v>0</v>
      </c>
      <c r="E95" s="221">
        <v>0</v>
      </c>
      <c r="F95" s="221">
        <v>0</v>
      </c>
      <c r="G95" s="221">
        <v>0</v>
      </c>
      <c r="H95" s="221">
        <v>0</v>
      </c>
      <c r="I95" s="221">
        <v>0</v>
      </c>
      <c r="J95" s="221">
        <v>0</v>
      </c>
      <c r="K95" s="221">
        <v>0</v>
      </c>
      <c r="L95" s="221">
        <f t="shared" ref="L95:L97" si="4">+B95</f>
        <v>-29986</v>
      </c>
    </row>
    <row r="96" spans="1:12" ht="15" thickBot="1" x14ac:dyDescent="0.3">
      <c r="A96" s="64" t="s">
        <v>37</v>
      </c>
      <c r="B96" s="298">
        <v>56241</v>
      </c>
      <c r="C96" s="298">
        <v>0</v>
      </c>
      <c r="D96" s="298">
        <v>0</v>
      </c>
      <c r="E96" s="298">
        <v>0</v>
      </c>
      <c r="F96" s="298">
        <v>0</v>
      </c>
      <c r="G96" s="298">
        <v>0</v>
      </c>
      <c r="H96" s="298">
        <v>0</v>
      </c>
      <c r="I96" s="298">
        <v>0</v>
      </c>
      <c r="J96" s="298">
        <v>0</v>
      </c>
      <c r="K96" s="298">
        <v>0</v>
      </c>
      <c r="L96" s="221">
        <f t="shared" si="4"/>
        <v>56241</v>
      </c>
    </row>
    <row r="97" spans="1:12" ht="30.75" thickTop="1" x14ac:dyDescent="0.25">
      <c r="A97" s="109" t="s">
        <v>243</v>
      </c>
      <c r="B97" s="299">
        <f>SUM(B94:B96)</f>
        <v>-114017</v>
      </c>
      <c r="C97" s="299">
        <v>0</v>
      </c>
      <c r="D97" s="299">
        <v>0</v>
      </c>
      <c r="E97" s="299">
        <v>0</v>
      </c>
      <c r="F97" s="299">
        <v>0</v>
      </c>
      <c r="G97" s="299">
        <v>0</v>
      </c>
      <c r="H97" s="299">
        <v>0</v>
      </c>
      <c r="I97" s="299">
        <v>0</v>
      </c>
      <c r="J97" s="299">
        <v>0</v>
      </c>
      <c r="K97" s="299">
        <v>0</v>
      </c>
      <c r="L97" s="299">
        <f t="shared" si="4"/>
        <v>-114017</v>
      </c>
    </row>
    <row r="98" spans="1:12" ht="28.5" x14ac:dyDescent="0.25">
      <c r="A98" s="116" t="s">
        <v>310</v>
      </c>
      <c r="B98" s="221">
        <v>0</v>
      </c>
      <c r="C98" s="221">
        <v>0</v>
      </c>
      <c r="D98" s="221">
        <v>0</v>
      </c>
      <c r="E98" s="221">
        <v>0</v>
      </c>
      <c r="F98" s="221">
        <v>0</v>
      </c>
      <c r="G98" s="221">
        <v>0</v>
      </c>
      <c r="H98" s="221">
        <v>0</v>
      </c>
      <c r="I98" s="221">
        <v>0</v>
      </c>
      <c r="J98" s="221">
        <v>0</v>
      </c>
      <c r="K98" s="221">
        <v>0</v>
      </c>
      <c r="L98" s="221">
        <v>0</v>
      </c>
    </row>
    <row r="99" spans="1:12" x14ac:dyDescent="0.25">
      <c r="A99" s="116" t="s">
        <v>40</v>
      </c>
      <c r="B99" s="221">
        <v>0</v>
      </c>
      <c r="C99" s="221">
        <v>0</v>
      </c>
      <c r="D99" s="221">
        <v>0</v>
      </c>
      <c r="E99" s="221">
        <v>0</v>
      </c>
      <c r="F99" s="221">
        <v>0</v>
      </c>
      <c r="G99" s="221">
        <v>0</v>
      </c>
      <c r="H99" s="221">
        <v>0</v>
      </c>
      <c r="I99" s="221">
        <v>0</v>
      </c>
      <c r="J99" s="221">
        <v>0</v>
      </c>
      <c r="K99" s="221">
        <v>0</v>
      </c>
      <c r="L99" s="221">
        <v>0</v>
      </c>
    </row>
    <row r="100" spans="1:12" ht="15" thickBot="1" x14ac:dyDescent="0.3">
      <c r="A100" s="64" t="s">
        <v>37</v>
      </c>
      <c r="B100" s="298">
        <v>0</v>
      </c>
      <c r="C100" s="298">
        <v>0</v>
      </c>
      <c r="D100" s="298">
        <v>0</v>
      </c>
      <c r="E100" s="298">
        <v>0</v>
      </c>
      <c r="F100" s="298">
        <v>0</v>
      </c>
      <c r="G100" s="298">
        <v>0</v>
      </c>
      <c r="H100" s="298">
        <v>0</v>
      </c>
      <c r="I100" s="298">
        <v>0</v>
      </c>
      <c r="J100" s="298">
        <v>0</v>
      </c>
      <c r="K100" s="298">
        <v>0</v>
      </c>
      <c r="L100" s="298">
        <v>0</v>
      </c>
    </row>
    <row r="101" spans="1:12" ht="31.5" thickTop="1" thickBot="1" x14ac:dyDescent="0.3">
      <c r="A101" s="119" t="s">
        <v>241</v>
      </c>
      <c r="B101" s="308">
        <v>0</v>
      </c>
      <c r="C101" s="308">
        <v>0</v>
      </c>
      <c r="D101" s="308">
        <v>0</v>
      </c>
      <c r="E101" s="308">
        <v>0</v>
      </c>
      <c r="F101" s="308">
        <v>0</v>
      </c>
      <c r="G101" s="308">
        <v>0</v>
      </c>
      <c r="H101" s="308">
        <v>0</v>
      </c>
      <c r="I101" s="308">
        <v>0</v>
      </c>
      <c r="J101" s="308">
        <v>0</v>
      </c>
      <c r="K101" s="308">
        <v>0</v>
      </c>
      <c r="L101" s="308">
        <v>0</v>
      </c>
    </row>
    <row r="102" spans="1:12" ht="15.75" thickTop="1" x14ac:dyDescent="0.25">
      <c r="A102" s="65" t="s">
        <v>775</v>
      </c>
      <c r="B102" s="299">
        <f>+B93+B97</f>
        <v>45004</v>
      </c>
      <c r="C102" s="299">
        <f t="shared" ref="C102:L102" si="5">+C93+C97</f>
        <v>0</v>
      </c>
      <c r="D102" s="299">
        <f t="shared" si="5"/>
        <v>0</v>
      </c>
      <c r="E102" s="299">
        <f t="shared" si="5"/>
        <v>0</v>
      </c>
      <c r="F102" s="299">
        <f t="shared" si="5"/>
        <v>243</v>
      </c>
      <c r="G102" s="299">
        <f t="shared" si="5"/>
        <v>0</v>
      </c>
      <c r="H102" s="299">
        <f t="shared" si="5"/>
        <v>0</v>
      </c>
      <c r="I102" s="299">
        <f t="shared" si="5"/>
        <v>0</v>
      </c>
      <c r="J102" s="299">
        <f t="shared" si="5"/>
        <v>0</v>
      </c>
      <c r="K102" s="299">
        <f t="shared" si="5"/>
        <v>0</v>
      </c>
      <c r="L102" s="299">
        <f t="shared" si="5"/>
        <v>45247</v>
      </c>
    </row>
    <row r="103" spans="1:12" x14ac:dyDescent="0.25">
      <c r="A103" s="59"/>
    </row>
    <row r="104" spans="1:12" ht="15" x14ac:dyDescent="0.25">
      <c r="A104" s="412" t="s">
        <v>18</v>
      </c>
      <c r="B104" s="407" t="s">
        <v>711</v>
      </c>
      <c r="C104" s="408"/>
      <c r="D104" s="408"/>
      <c r="E104" s="408"/>
      <c r="F104" s="408"/>
      <c r="G104" s="408"/>
      <c r="H104" s="408"/>
      <c r="I104" s="408"/>
      <c r="J104" s="408"/>
      <c r="K104" s="408"/>
      <c r="L104" s="409"/>
    </row>
    <row r="105" spans="1:12" ht="15" x14ac:dyDescent="0.25">
      <c r="A105" s="446"/>
      <c r="B105" s="407" t="s">
        <v>153</v>
      </c>
      <c r="C105" s="408"/>
      <c r="D105" s="408"/>
      <c r="E105" s="408"/>
      <c r="F105" s="409"/>
      <c r="G105" s="407" t="s">
        <v>151</v>
      </c>
      <c r="H105" s="408"/>
      <c r="I105" s="408"/>
      <c r="J105" s="408"/>
      <c r="K105" s="409"/>
      <c r="L105" s="412" t="s">
        <v>3</v>
      </c>
    </row>
    <row r="106" spans="1:12" ht="75" x14ac:dyDescent="0.25">
      <c r="A106" s="413"/>
      <c r="B106" s="21" t="s">
        <v>124</v>
      </c>
      <c r="C106" s="21" t="s">
        <v>125</v>
      </c>
      <c r="D106" s="21" t="s">
        <v>126</v>
      </c>
      <c r="E106" s="21" t="s">
        <v>127</v>
      </c>
      <c r="F106" s="21" t="s">
        <v>313</v>
      </c>
      <c r="G106" s="21" t="s">
        <v>124</v>
      </c>
      <c r="H106" s="21" t="s">
        <v>125</v>
      </c>
      <c r="I106" s="21" t="s">
        <v>126</v>
      </c>
      <c r="J106" s="21" t="s">
        <v>127</v>
      </c>
      <c r="K106" s="21" t="s">
        <v>313</v>
      </c>
      <c r="L106" s="413"/>
    </row>
    <row r="107" spans="1:12" ht="15" x14ac:dyDescent="0.25">
      <c r="A107" s="115" t="s">
        <v>724</v>
      </c>
      <c r="B107" s="221">
        <v>178271</v>
      </c>
      <c r="C107" s="221">
        <v>0</v>
      </c>
      <c r="D107" s="221">
        <v>0</v>
      </c>
      <c r="E107" s="221">
        <v>0</v>
      </c>
      <c r="F107" s="221">
        <v>243</v>
      </c>
      <c r="G107" s="221">
        <v>0</v>
      </c>
      <c r="H107" s="221">
        <v>0</v>
      </c>
      <c r="I107" s="221">
        <v>0</v>
      </c>
      <c r="J107" s="221">
        <v>0</v>
      </c>
      <c r="K107" s="221">
        <v>0</v>
      </c>
      <c r="L107" s="221">
        <f>+B107+F107</f>
        <v>178514</v>
      </c>
    </row>
    <row r="108" spans="1:12" x14ac:dyDescent="0.25">
      <c r="A108" s="116" t="s">
        <v>51</v>
      </c>
      <c r="B108" s="221">
        <v>3680</v>
      </c>
      <c r="C108" s="221">
        <v>0</v>
      </c>
      <c r="D108" s="221">
        <v>0</v>
      </c>
      <c r="E108" s="221">
        <v>0</v>
      </c>
      <c r="F108" s="221">
        <v>0</v>
      </c>
      <c r="G108" s="221">
        <v>0</v>
      </c>
      <c r="H108" s="221">
        <v>0</v>
      </c>
      <c r="I108" s="221">
        <v>0</v>
      </c>
      <c r="J108" s="221">
        <v>0</v>
      </c>
      <c r="K108" s="221">
        <v>0</v>
      </c>
      <c r="L108" s="221">
        <f t="shared" ref="L108:L110" si="6">+B108+F108</f>
        <v>3680</v>
      </c>
    </row>
    <row r="109" spans="1:12" x14ac:dyDescent="0.25">
      <c r="A109" s="116" t="s">
        <v>156</v>
      </c>
      <c r="B109" s="221">
        <v>-13696</v>
      </c>
      <c r="C109" s="221">
        <v>0</v>
      </c>
      <c r="D109" s="221">
        <v>0</v>
      </c>
      <c r="E109" s="221">
        <v>0</v>
      </c>
      <c r="F109" s="221">
        <v>0</v>
      </c>
      <c r="G109" s="221">
        <v>0</v>
      </c>
      <c r="H109" s="221">
        <v>0</v>
      </c>
      <c r="I109" s="221">
        <v>0</v>
      </c>
      <c r="J109" s="221">
        <v>0</v>
      </c>
      <c r="K109" s="221">
        <v>0</v>
      </c>
      <c r="L109" s="221">
        <f t="shared" si="6"/>
        <v>-13696</v>
      </c>
    </row>
    <row r="110" spans="1:12" ht="15" thickBot="1" x14ac:dyDescent="0.3">
      <c r="A110" s="64" t="s">
        <v>37</v>
      </c>
      <c r="B110" s="298">
        <v>0</v>
      </c>
      <c r="C110" s="298">
        <v>0</v>
      </c>
      <c r="D110" s="298">
        <v>0</v>
      </c>
      <c r="E110" s="298">
        <v>0</v>
      </c>
      <c r="F110" s="298">
        <v>0</v>
      </c>
      <c r="G110" s="298">
        <v>0</v>
      </c>
      <c r="H110" s="298">
        <v>0</v>
      </c>
      <c r="I110" s="298">
        <v>0</v>
      </c>
      <c r="J110" s="298">
        <v>0</v>
      </c>
      <c r="K110" s="298">
        <v>0</v>
      </c>
      <c r="L110" s="221">
        <f t="shared" si="6"/>
        <v>0</v>
      </c>
    </row>
    <row r="111" spans="1:12" ht="15.75" thickTop="1" x14ac:dyDescent="0.25">
      <c r="A111" s="65" t="s">
        <v>722</v>
      </c>
      <c r="B111" s="299">
        <f>+B107+B108+B109+B110</f>
        <v>168255</v>
      </c>
      <c r="C111" s="299">
        <f t="shared" ref="C111:K111" si="7">+C107+C108+C109+C110</f>
        <v>0</v>
      </c>
      <c r="D111" s="299">
        <f t="shared" si="7"/>
        <v>0</v>
      </c>
      <c r="E111" s="299">
        <f t="shared" si="7"/>
        <v>0</v>
      </c>
      <c r="F111" s="299">
        <f t="shared" si="7"/>
        <v>243</v>
      </c>
      <c r="G111" s="299">
        <f t="shared" si="7"/>
        <v>0</v>
      </c>
      <c r="H111" s="299">
        <f t="shared" si="7"/>
        <v>0</v>
      </c>
      <c r="I111" s="299">
        <f t="shared" si="7"/>
        <v>0</v>
      </c>
      <c r="J111" s="299">
        <f t="shared" si="7"/>
        <v>0</v>
      </c>
      <c r="K111" s="299">
        <f t="shared" si="7"/>
        <v>0</v>
      </c>
      <c r="L111" s="299">
        <f>SUM(L107:L110)</f>
        <v>168498</v>
      </c>
    </row>
    <row r="112" spans="1:12" ht="28.5" x14ac:dyDescent="0.25">
      <c r="A112" s="116" t="s">
        <v>314</v>
      </c>
      <c r="B112" s="221">
        <v>-136637</v>
      </c>
      <c r="C112" s="221">
        <v>0</v>
      </c>
      <c r="D112" s="221">
        <v>0</v>
      </c>
      <c r="E112" s="221">
        <v>0</v>
      </c>
      <c r="F112" s="221">
        <v>0</v>
      </c>
      <c r="G112" s="221">
        <v>0</v>
      </c>
      <c r="H112" s="221">
        <v>0</v>
      </c>
      <c r="I112" s="221">
        <v>0</v>
      </c>
      <c r="J112" s="221">
        <v>0</v>
      </c>
      <c r="K112" s="221">
        <v>0</v>
      </c>
      <c r="L112" s="221">
        <f>+B112</f>
        <v>-136637</v>
      </c>
    </row>
    <row r="113" spans="1:12" x14ac:dyDescent="0.25">
      <c r="A113" s="118" t="s">
        <v>52</v>
      </c>
      <c r="B113" s="221">
        <v>-71576</v>
      </c>
      <c r="C113" s="221">
        <v>0</v>
      </c>
      <c r="D113" s="221">
        <v>0</v>
      </c>
      <c r="E113" s="221">
        <v>0</v>
      </c>
      <c r="F113" s="221">
        <v>0</v>
      </c>
      <c r="G113" s="221">
        <v>0</v>
      </c>
      <c r="H113" s="221">
        <v>0</v>
      </c>
      <c r="I113" s="221">
        <v>0</v>
      </c>
      <c r="J113" s="221">
        <v>0</v>
      </c>
      <c r="K113" s="221">
        <v>0</v>
      </c>
      <c r="L113" s="221">
        <f t="shared" ref="L113:L115" si="8">+B113</f>
        <v>-71576</v>
      </c>
    </row>
    <row r="114" spans="1:12" ht="15" thickBot="1" x14ac:dyDescent="0.3">
      <c r="A114" s="64" t="s">
        <v>37</v>
      </c>
      <c r="B114" s="298">
        <v>13696</v>
      </c>
      <c r="C114" s="298">
        <v>0</v>
      </c>
      <c r="D114" s="298">
        <v>0</v>
      </c>
      <c r="E114" s="298">
        <v>0</v>
      </c>
      <c r="F114" s="298">
        <v>0</v>
      </c>
      <c r="G114" s="298">
        <v>0</v>
      </c>
      <c r="H114" s="298">
        <v>0</v>
      </c>
      <c r="I114" s="298">
        <v>0</v>
      </c>
      <c r="J114" s="298">
        <v>0</v>
      </c>
      <c r="K114" s="298">
        <v>0</v>
      </c>
      <c r="L114" s="221">
        <f t="shared" si="8"/>
        <v>13696</v>
      </c>
    </row>
    <row r="115" spans="1:12" ht="30.75" thickTop="1" x14ac:dyDescent="0.25">
      <c r="A115" s="65" t="s">
        <v>243</v>
      </c>
      <c r="B115" s="299">
        <f>SUM(B112:B114)</f>
        <v>-194517</v>
      </c>
      <c r="C115" s="299">
        <v>0</v>
      </c>
      <c r="D115" s="299">
        <v>0</v>
      </c>
      <c r="E115" s="299">
        <v>0</v>
      </c>
      <c r="F115" s="299">
        <v>0</v>
      </c>
      <c r="G115" s="299">
        <v>0</v>
      </c>
      <c r="H115" s="299">
        <v>0</v>
      </c>
      <c r="I115" s="299">
        <v>0</v>
      </c>
      <c r="J115" s="299">
        <v>0</v>
      </c>
      <c r="K115" s="299">
        <v>0</v>
      </c>
      <c r="L115" s="299">
        <f t="shared" si="8"/>
        <v>-194517</v>
      </c>
    </row>
    <row r="116" spans="1:12" ht="28.5" x14ac:dyDescent="0.25">
      <c r="A116" s="116" t="s">
        <v>310</v>
      </c>
      <c r="B116" s="221">
        <v>0</v>
      </c>
      <c r="C116" s="221">
        <v>0</v>
      </c>
      <c r="D116" s="221">
        <v>0</v>
      </c>
      <c r="E116" s="221">
        <v>0</v>
      </c>
      <c r="F116" s="221">
        <v>0</v>
      </c>
      <c r="G116" s="221">
        <v>0</v>
      </c>
      <c r="H116" s="221">
        <v>0</v>
      </c>
      <c r="I116" s="221">
        <v>0</v>
      </c>
      <c r="J116" s="221">
        <v>0</v>
      </c>
      <c r="K116" s="221">
        <v>0</v>
      </c>
      <c r="L116" s="221">
        <v>0</v>
      </c>
    </row>
    <row r="117" spans="1:12" x14ac:dyDescent="0.25">
      <c r="A117" s="116" t="s">
        <v>40</v>
      </c>
      <c r="B117" s="221">
        <v>0</v>
      </c>
      <c r="C117" s="221">
        <v>0</v>
      </c>
      <c r="D117" s="221">
        <v>0</v>
      </c>
      <c r="E117" s="221">
        <v>0</v>
      </c>
      <c r="F117" s="221">
        <v>0</v>
      </c>
      <c r="G117" s="221">
        <v>0</v>
      </c>
      <c r="H117" s="221">
        <v>0</v>
      </c>
      <c r="I117" s="221">
        <v>0</v>
      </c>
      <c r="J117" s="221">
        <v>0</v>
      </c>
      <c r="K117" s="221">
        <v>0</v>
      </c>
      <c r="L117" s="221">
        <v>0</v>
      </c>
    </row>
    <row r="118" spans="1:12" ht="15" thickBot="1" x14ac:dyDescent="0.3">
      <c r="A118" s="64" t="s">
        <v>37</v>
      </c>
      <c r="B118" s="298">
        <v>0</v>
      </c>
      <c r="C118" s="298">
        <v>0</v>
      </c>
      <c r="D118" s="298">
        <v>0</v>
      </c>
      <c r="E118" s="298">
        <v>0</v>
      </c>
      <c r="F118" s="298">
        <v>0</v>
      </c>
      <c r="G118" s="298">
        <v>0</v>
      </c>
      <c r="H118" s="298">
        <v>0</v>
      </c>
      <c r="I118" s="298">
        <v>0</v>
      </c>
      <c r="J118" s="298">
        <v>0</v>
      </c>
      <c r="K118" s="298">
        <v>0</v>
      </c>
      <c r="L118" s="298">
        <v>0</v>
      </c>
    </row>
    <row r="119" spans="1:12" ht="31.5" thickTop="1" thickBot="1" x14ac:dyDescent="0.3">
      <c r="A119" s="119" t="s">
        <v>241</v>
      </c>
      <c r="B119" s="308">
        <v>0</v>
      </c>
      <c r="C119" s="308">
        <v>0</v>
      </c>
      <c r="D119" s="308">
        <v>0</v>
      </c>
      <c r="E119" s="308">
        <v>0</v>
      </c>
      <c r="F119" s="308">
        <v>0</v>
      </c>
      <c r="G119" s="308">
        <v>0</v>
      </c>
      <c r="H119" s="308">
        <v>0</v>
      </c>
      <c r="I119" s="308">
        <v>0</v>
      </c>
      <c r="J119" s="308">
        <v>0</v>
      </c>
      <c r="K119" s="308">
        <v>0</v>
      </c>
      <c r="L119" s="308">
        <v>0</v>
      </c>
    </row>
    <row r="120" spans="1:12" ht="15.75" thickTop="1" x14ac:dyDescent="0.25">
      <c r="A120" s="65" t="s">
        <v>723</v>
      </c>
      <c r="B120" s="299">
        <f>+B111+B115</f>
        <v>-26262</v>
      </c>
      <c r="C120" s="299">
        <f t="shared" ref="C120:L120" si="9">+C111+C115</f>
        <v>0</v>
      </c>
      <c r="D120" s="299">
        <f t="shared" si="9"/>
        <v>0</v>
      </c>
      <c r="E120" s="299">
        <f t="shared" si="9"/>
        <v>0</v>
      </c>
      <c r="F120" s="299">
        <f t="shared" si="9"/>
        <v>243</v>
      </c>
      <c r="G120" s="299">
        <f t="shared" si="9"/>
        <v>0</v>
      </c>
      <c r="H120" s="299">
        <f t="shared" si="9"/>
        <v>0</v>
      </c>
      <c r="I120" s="299">
        <f t="shared" si="9"/>
        <v>0</v>
      </c>
      <c r="J120" s="299">
        <f t="shared" si="9"/>
        <v>0</v>
      </c>
      <c r="K120" s="299">
        <f t="shared" si="9"/>
        <v>0</v>
      </c>
      <c r="L120" s="299">
        <f t="shared" si="9"/>
        <v>-26019</v>
      </c>
    </row>
    <row r="121" spans="1:12" x14ac:dyDescent="0.25">
      <c r="A121" s="59"/>
    </row>
    <row r="122" spans="1:12" ht="15" x14ac:dyDescent="0.25">
      <c r="A122" s="359" t="s">
        <v>161</v>
      </c>
      <c r="B122" s="359"/>
      <c r="C122" s="359"/>
      <c r="D122" s="22"/>
      <c r="E122" s="22"/>
      <c r="F122" s="22"/>
      <c r="G122" s="22"/>
      <c r="H122" s="22"/>
      <c r="I122" s="22"/>
    </row>
    <row r="123" spans="1:12" x14ac:dyDescent="0.25">
      <c r="A123" s="59"/>
    </row>
    <row r="124" spans="1:12" ht="14.25" customHeight="1" x14ac:dyDescent="0.25">
      <c r="A124" s="383" t="s">
        <v>18</v>
      </c>
      <c r="B124" s="383" t="s">
        <v>751</v>
      </c>
      <c r="C124" s="383"/>
      <c r="D124" s="407" t="s">
        <v>711</v>
      </c>
      <c r="E124" s="409"/>
    </row>
    <row r="125" spans="1:12" ht="15" x14ac:dyDescent="0.25">
      <c r="A125" s="383"/>
      <c r="B125" s="21" t="s">
        <v>41</v>
      </c>
      <c r="C125" s="21" t="s">
        <v>49</v>
      </c>
      <c r="D125" s="23" t="s">
        <v>484</v>
      </c>
      <c r="E125" s="23" t="s">
        <v>409</v>
      </c>
    </row>
    <row r="126" spans="1:12" ht="44.1" customHeight="1" x14ac:dyDescent="0.25">
      <c r="A126" s="10" t="s">
        <v>134</v>
      </c>
      <c r="B126" s="34"/>
      <c r="C126" s="34"/>
      <c r="D126" s="67"/>
      <c r="E126" s="67"/>
    </row>
    <row r="127" spans="1:12" ht="44.1" customHeight="1" x14ac:dyDescent="0.25">
      <c r="A127" s="10" t="s">
        <v>135</v>
      </c>
      <c r="B127" s="34"/>
      <c r="C127" s="34"/>
      <c r="D127" s="67"/>
      <c r="E127" s="67"/>
    </row>
    <row r="128" spans="1:12" ht="44.1" customHeight="1" thickBot="1" x14ac:dyDescent="0.3">
      <c r="A128" s="9" t="s">
        <v>136</v>
      </c>
      <c r="B128" s="28"/>
      <c r="C128" s="28"/>
      <c r="D128" s="67"/>
      <c r="E128" s="67"/>
    </row>
    <row r="129" spans="1:5" ht="15.75" thickTop="1" x14ac:dyDescent="0.25">
      <c r="A129" s="65" t="s">
        <v>11</v>
      </c>
      <c r="B129" s="60"/>
      <c r="C129" s="60"/>
      <c r="D129" s="25"/>
      <c r="E129" s="25"/>
    </row>
    <row r="131" spans="1:5" ht="15" x14ac:dyDescent="0.25">
      <c r="A131" s="411" t="s">
        <v>693</v>
      </c>
      <c r="B131" s="411"/>
      <c r="C131" s="411"/>
      <c r="D131" s="411"/>
      <c r="E131" s="411"/>
    </row>
    <row r="132" spans="1:5" x14ac:dyDescent="0.25">
      <c r="A132" s="380"/>
      <c r="B132" s="380"/>
      <c r="C132" s="380"/>
      <c r="D132" s="380"/>
      <c r="E132" s="380"/>
    </row>
    <row r="134" spans="1:5" ht="15" x14ac:dyDescent="0.25">
      <c r="A134" s="359" t="s">
        <v>246</v>
      </c>
      <c r="B134" s="359"/>
    </row>
    <row r="135" spans="1:5" ht="14.45" customHeight="1" x14ac:dyDescent="0.25">
      <c r="A135" s="33"/>
      <c r="B135" s="33"/>
      <c r="C135" s="33"/>
    </row>
    <row r="136" spans="1:5" x14ac:dyDescent="0.25">
      <c r="A136" s="380" t="s">
        <v>237</v>
      </c>
      <c r="B136" s="380"/>
      <c r="C136" s="33"/>
    </row>
  </sheetData>
  <mergeCells count="68">
    <mergeCell ref="A136:B136"/>
    <mergeCell ref="A122:C122"/>
    <mergeCell ref="D124:E124"/>
    <mergeCell ref="A134:B134"/>
    <mergeCell ref="A124:A125"/>
    <mergeCell ref="B124:C124"/>
    <mergeCell ref="A131:E131"/>
    <mergeCell ref="A132:E132"/>
    <mergeCell ref="A70:C70"/>
    <mergeCell ref="A72:E72"/>
    <mergeCell ref="A73:E73"/>
    <mergeCell ref="B87:F87"/>
    <mergeCell ref="G87:K87"/>
    <mergeCell ref="A77:A78"/>
    <mergeCell ref="B77:C77"/>
    <mergeCell ref="D77:E77"/>
    <mergeCell ref="A83:D83"/>
    <mergeCell ref="A75:E75"/>
    <mergeCell ref="A65:A66"/>
    <mergeCell ref="B65:B66"/>
    <mergeCell ref="C65:C66"/>
    <mergeCell ref="D65:E65"/>
    <mergeCell ref="B69:C69"/>
    <mergeCell ref="B59:C59"/>
    <mergeCell ref="A62:E62"/>
    <mergeCell ref="A63:E63"/>
    <mergeCell ref="A45:C45"/>
    <mergeCell ref="A46:C46"/>
    <mergeCell ref="A48:D48"/>
    <mergeCell ref="A49:D49"/>
    <mergeCell ref="A60:C60"/>
    <mergeCell ref="A51:D51"/>
    <mergeCell ref="L105:L106"/>
    <mergeCell ref="G105:K105"/>
    <mergeCell ref="B105:F105"/>
    <mergeCell ref="B104:L104"/>
    <mergeCell ref="A104:A106"/>
    <mergeCell ref="L86:L88"/>
    <mergeCell ref="B85:L85"/>
    <mergeCell ref="A31:A32"/>
    <mergeCell ref="B31:B32"/>
    <mergeCell ref="C55:C56"/>
    <mergeCell ref="G86:K86"/>
    <mergeCell ref="A85:A88"/>
    <mergeCell ref="B86:F86"/>
    <mergeCell ref="A55:A56"/>
    <mergeCell ref="B55:B56"/>
    <mergeCell ref="D55:E55"/>
    <mergeCell ref="D31:E31"/>
    <mergeCell ref="C31:C32"/>
    <mergeCell ref="A35:C35"/>
    <mergeCell ref="A36:C36"/>
    <mergeCell ref="A38:D38"/>
    <mergeCell ref="A29:E29"/>
    <mergeCell ref="A53:E53"/>
    <mergeCell ref="A3:E3"/>
    <mergeCell ref="A1:B1"/>
    <mergeCell ref="A15:B15"/>
    <mergeCell ref="A25:C25"/>
    <mergeCell ref="A5:B5"/>
    <mergeCell ref="C5:F5"/>
    <mergeCell ref="C15:F15"/>
    <mergeCell ref="A27:C27"/>
    <mergeCell ref="A39:D39"/>
    <mergeCell ref="A41:A42"/>
    <mergeCell ref="B41:B42"/>
    <mergeCell ref="C41:C42"/>
    <mergeCell ref="D41:E41"/>
  </mergeCells>
  <pageMargins left="0.25" right="0.25" top="0.75" bottom="0.75" header="0.3" footer="0.3"/>
  <pageSetup paperSize="9" scale="7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showFormulas="1" showGridLines="0" zoomScale="70" zoomScaleNormal="70" workbookViewId="0">
      <selection activeCell="A30" sqref="A30"/>
    </sheetView>
  </sheetViews>
  <sheetFormatPr baseColWidth="10" defaultColWidth="11.42578125" defaultRowHeight="14.25" x14ac:dyDescent="0.25"/>
  <cols>
    <col min="1" max="1" width="13.5703125" style="17" customWidth="1"/>
    <col min="2" max="2" width="18.42578125" style="17" bestFit="1" customWidth="1"/>
    <col min="3" max="3" width="17" style="17" customWidth="1"/>
    <col min="4" max="4" width="13.42578125" style="17" customWidth="1"/>
    <col min="5" max="5" width="12.5703125" style="17" customWidth="1"/>
    <col min="6" max="6" width="15.42578125" style="17" customWidth="1"/>
    <col min="7" max="16384" width="11.42578125" style="17"/>
  </cols>
  <sheetData>
    <row r="1" spans="1:5" ht="15" x14ac:dyDescent="0.25">
      <c r="A1" s="359" t="s">
        <v>199</v>
      </c>
      <c r="B1" s="359"/>
      <c r="C1" s="22"/>
      <c r="D1" s="22"/>
      <c r="E1" s="22"/>
    </row>
    <row r="2" spans="1:5" ht="15" x14ac:dyDescent="0.25">
      <c r="A2" s="88"/>
    </row>
    <row r="3" spans="1:5" ht="15" x14ac:dyDescent="0.25">
      <c r="A3" s="22" t="s">
        <v>485</v>
      </c>
      <c r="B3" s="22"/>
      <c r="C3" s="22"/>
      <c r="D3" s="22"/>
      <c r="E3" s="22"/>
    </row>
    <row r="4" spans="1:5" x14ac:dyDescent="0.25">
      <c r="A4" s="62"/>
      <c r="B4" s="62"/>
    </row>
    <row r="5" spans="1:5" ht="60" x14ac:dyDescent="0.25">
      <c r="A5" s="21" t="s">
        <v>112</v>
      </c>
      <c r="B5" s="21" t="s">
        <v>240</v>
      </c>
      <c r="C5" s="21" t="s">
        <v>751</v>
      </c>
      <c r="D5" s="21" t="s">
        <v>711</v>
      </c>
    </row>
    <row r="6" spans="1:5" ht="18" customHeight="1" x14ac:dyDescent="0.25">
      <c r="A6" s="42">
        <v>15401</v>
      </c>
      <c r="B6" s="6" t="s">
        <v>54</v>
      </c>
      <c r="C6" s="45"/>
      <c r="D6" s="45"/>
    </row>
    <row r="7" spans="1:5" ht="18" customHeight="1" x14ac:dyDescent="0.25">
      <c r="A7" s="42">
        <v>15402</v>
      </c>
      <c r="B7" s="6" t="s">
        <v>55</v>
      </c>
      <c r="C7" s="45"/>
      <c r="D7" s="45"/>
    </row>
    <row r="8" spans="1:5" ht="15" x14ac:dyDescent="0.25">
      <c r="A8" s="410" t="s">
        <v>11</v>
      </c>
      <c r="B8" s="410"/>
      <c r="C8" s="129"/>
      <c r="D8" s="129"/>
    </row>
    <row r="9" spans="1:5" x14ac:dyDescent="0.25">
      <c r="A9" s="59"/>
    </row>
    <row r="10" spans="1:5" ht="15" x14ac:dyDescent="0.25">
      <c r="A10" s="359" t="s">
        <v>98</v>
      </c>
      <c r="B10" s="359"/>
      <c r="C10" s="22"/>
      <c r="D10" s="22"/>
      <c r="E10" s="22"/>
    </row>
    <row r="11" spans="1:5" ht="15" x14ac:dyDescent="0.25">
      <c r="A11" s="125"/>
      <c r="B11" s="62"/>
    </row>
    <row r="12" spans="1:5" ht="30" x14ac:dyDescent="0.25">
      <c r="A12" s="39" t="s">
        <v>18</v>
      </c>
      <c r="B12" s="21" t="s">
        <v>54</v>
      </c>
      <c r="C12" s="21" t="s">
        <v>55</v>
      </c>
    </row>
    <row r="13" spans="1:5" ht="30" x14ac:dyDescent="0.25">
      <c r="A13" s="115" t="s">
        <v>776</v>
      </c>
      <c r="B13" s="57"/>
      <c r="C13" s="57"/>
    </row>
    <row r="14" spans="1:5" x14ac:dyDescent="0.25">
      <c r="A14" s="130" t="s">
        <v>35</v>
      </c>
      <c r="B14" s="57"/>
      <c r="C14" s="57"/>
    </row>
    <row r="15" spans="1:5" x14ac:dyDescent="0.25">
      <c r="A15" s="130" t="s">
        <v>36</v>
      </c>
      <c r="B15" s="57"/>
      <c r="C15" s="57"/>
    </row>
    <row r="16" spans="1:5" x14ac:dyDescent="0.25">
      <c r="A16" s="130" t="s">
        <v>37</v>
      </c>
      <c r="B16" s="57"/>
      <c r="C16" s="57"/>
    </row>
    <row r="17" spans="1:3" x14ac:dyDescent="0.25">
      <c r="A17" s="130" t="s">
        <v>38</v>
      </c>
      <c r="B17" s="131"/>
      <c r="C17" s="131"/>
    </row>
    <row r="18" spans="1:3" x14ac:dyDescent="0.25">
      <c r="A18" s="130" t="s">
        <v>364</v>
      </c>
      <c r="B18" s="131"/>
      <c r="C18" s="131"/>
    </row>
    <row r="19" spans="1:3" ht="15" thickBot="1" x14ac:dyDescent="0.3">
      <c r="A19" s="132" t="s">
        <v>365</v>
      </c>
      <c r="B19" s="108"/>
      <c r="C19" s="108"/>
    </row>
    <row r="20" spans="1:3" ht="30.75" thickTop="1" x14ac:dyDescent="0.25">
      <c r="A20" s="65" t="s">
        <v>777</v>
      </c>
      <c r="B20" s="60"/>
      <c r="C20" s="60"/>
    </row>
    <row r="21" spans="1:3" x14ac:dyDescent="0.25">
      <c r="A21" s="133"/>
      <c r="B21" s="80"/>
      <c r="C21" s="80"/>
    </row>
    <row r="22" spans="1:3" ht="30" x14ac:dyDescent="0.25">
      <c r="A22" s="39" t="s">
        <v>18</v>
      </c>
      <c r="B22" s="21" t="s">
        <v>54</v>
      </c>
      <c r="C22" s="21" t="s">
        <v>55</v>
      </c>
    </row>
    <row r="23" spans="1:3" ht="30" x14ac:dyDescent="0.25">
      <c r="A23" s="115" t="s">
        <v>724</v>
      </c>
      <c r="B23" s="57"/>
      <c r="C23" s="57"/>
    </row>
    <row r="24" spans="1:3" x14ac:dyDescent="0.25">
      <c r="A24" s="130" t="s">
        <v>35</v>
      </c>
      <c r="B24" s="57"/>
      <c r="C24" s="57"/>
    </row>
    <row r="25" spans="1:3" x14ac:dyDescent="0.25">
      <c r="A25" s="130" t="s">
        <v>36</v>
      </c>
      <c r="B25" s="57"/>
      <c r="C25" s="57"/>
    </row>
    <row r="26" spans="1:3" ht="14.45" customHeight="1" x14ac:dyDescent="0.25">
      <c r="A26" s="130" t="s">
        <v>37</v>
      </c>
      <c r="B26" s="57"/>
      <c r="C26" s="57"/>
    </row>
    <row r="27" spans="1:3" x14ac:dyDescent="0.25">
      <c r="A27" s="130" t="s">
        <v>38</v>
      </c>
      <c r="B27" s="131"/>
      <c r="C27" s="131"/>
    </row>
    <row r="28" spans="1:3" x14ac:dyDescent="0.25">
      <c r="A28" s="130" t="s">
        <v>364</v>
      </c>
      <c r="B28" s="131"/>
      <c r="C28" s="131"/>
    </row>
    <row r="29" spans="1:3" ht="15" thickBot="1" x14ac:dyDescent="0.3">
      <c r="A29" s="132" t="s">
        <v>365</v>
      </c>
      <c r="B29" s="108"/>
      <c r="C29" s="108"/>
    </row>
    <row r="30" spans="1:3" ht="30.75" thickTop="1" x14ac:dyDescent="0.25">
      <c r="A30" s="65" t="s">
        <v>725</v>
      </c>
      <c r="B30" s="134"/>
      <c r="C30" s="134"/>
    </row>
    <row r="31" spans="1:3" x14ac:dyDescent="0.25">
      <c r="A31" s="59"/>
    </row>
    <row r="32" spans="1:3" ht="15" x14ac:dyDescent="0.25">
      <c r="A32" s="359" t="s">
        <v>137</v>
      </c>
      <c r="B32" s="359"/>
    </row>
    <row r="33" spans="1:5" x14ac:dyDescent="0.25">
      <c r="A33" s="59"/>
    </row>
    <row r="34" spans="1:5" ht="37.700000000000003" customHeight="1" x14ac:dyDescent="0.25">
      <c r="A34" s="452" t="s">
        <v>18</v>
      </c>
      <c r="B34" s="40" t="s">
        <v>778</v>
      </c>
      <c r="C34" s="40" t="s">
        <v>711</v>
      </c>
    </row>
    <row r="35" spans="1:5" ht="28.5" customHeight="1" x14ac:dyDescent="0.25">
      <c r="A35" s="453"/>
      <c r="B35" s="40" t="s">
        <v>486</v>
      </c>
      <c r="C35" s="40" t="s">
        <v>487</v>
      </c>
    </row>
    <row r="36" spans="1:5" ht="25.7" customHeight="1" x14ac:dyDescent="0.25">
      <c r="A36" s="116" t="s">
        <v>138</v>
      </c>
      <c r="B36" s="45"/>
      <c r="C36" s="45"/>
    </row>
    <row r="37" spans="1:5" ht="31.7" customHeight="1" x14ac:dyDescent="0.25">
      <c r="A37" s="116" t="s">
        <v>315</v>
      </c>
      <c r="B37" s="45"/>
      <c r="C37" s="45"/>
    </row>
    <row r="38" spans="1:5" ht="68.25" customHeight="1" x14ac:dyDescent="0.25">
      <c r="A38" s="116" t="s">
        <v>488</v>
      </c>
      <c r="B38" s="45"/>
      <c r="C38" s="45"/>
    </row>
    <row r="39" spans="1:5" ht="14.45" customHeight="1" x14ac:dyDescent="0.25">
      <c r="A39" s="59"/>
    </row>
    <row r="40" spans="1:5" ht="15" x14ac:dyDescent="0.25">
      <c r="A40" s="359" t="s">
        <v>245</v>
      </c>
      <c r="B40" s="359"/>
    </row>
    <row r="41" spans="1:5" ht="15" x14ac:dyDescent="0.25">
      <c r="A41" s="22"/>
    </row>
    <row r="42" spans="1:5" ht="15" x14ac:dyDescent="0.25">
      <c r="A42" s="411" t="s">
        <v>238</v>
      </c>
      <c r="B42" s="411"/>
    </row>
    <row r="43" spans="1:5" x14ac:dyDescent="0.25">
      <c r="A43" s="380"/>
      <c r="B43" s="380"/>
    </row>
    <row r="44" spans="1:5" x14ac:dyDescent="0.25">
      <c r="A44" s="59"/>
    </row>
    <row r="45" spans="1:5" ht="15" x14ac:dyDescent="0.25">
      <c r="A45" s="359" t="s">
        <v>244</v>
      </c>
      <c r="B45" s="359"/>
      <c r="C45" s="22"/>
      <c r="D45" s="22"/>
      <c r="E45" s="22"/>
    </row>
    <row r="46" spans="1:5" x14ac:dyDescent="0.25">
      <c r="A46" s="59"/>
    </row>
    <row r="47" spans="1:5" ht="45" x14ac:dyDescent="0.25">
      <c r="A47" s="21" t="s">
        <v>18</v>
      </c>
      <c r="B47" s="21" t="s">
        <v>751</v>
      </c>
      <c r="C47" s="21" t="s">
        <v>711</v>
      </c>
    </row>
    <row r="48" spans="1:5" ht="28.5" x14ac:dyDescent="0.25">
      <c r="A48" s="116" t="s">
        <v>139</v>
      </c>
      <c r="B48" s="45"/>
      <c r="C48" s="45"/>
    </row>
    <row r="49" spans="1:2" x14ac:dyDescent="0.25">
      <c r="A49" s="59"/>
    </row>
    <row r="50" spans="1:2" ht="15" x14ac:dyDescent="0.25">
      <c r="A50" s="22" t="s">
        <v>560</v>
      </c>
    </row>
    <row r="51" spans="1:2" x14ac:dyDescent="0.25">
      <c r="A51" s="58"/>
    </row>
    <row r="52" spans="1:2" ht="14.45" customHeight="1" x14ac:dyDescent="0.25">
      <c r="A52" s="380" t="s">
        <v>237</v>
      </c>
      <c r="B52" s="380"/>
    </row>
  </sheetData>
  <mergeCells count="10">
    <mergeCell ref="A40:B40"/>
    <mergeCell ref="A42:B42"/>
    <mergeCell ref="A43:B43"/>
    <mergeCell ref="A45:B45"/>
    <mergeCell ref="A52:B52"/>
    <mergeCell ref="A1:B1"/>
    <mergeCell ref="A10:B10"/>
    <mergeCell ref="A32:B32"/>
    <mergeCell ref="A8:B8"/>
    <mergeCell ref="A34:A35"/>
  </mergeCells>
  <pageMargins left="0.25" right="0.25" top="0.75" bottom="0.75" header="0.3" footer="0.3"/>
  <pageSetup paperSize="9" scale="8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zoomScale="80" zoomScaleNormal="80" workbookViewId="0">
      <selection activeCell="A31" sqref="A31:E31"/>
    </sheetView>
  </sheetViews>
  <sheetFormatPr baseColWidth="10" defaultColWidth="11.42578125" defaultRowHeight="14.25" x14ac:dyDescent="0.25"/>
  <cols>
    <col min="1" max="1" width="19" style="17" customWidth="1"/>
    <col min="2" max="2" width="28.85546875" style="17" customWidth="1"/>
    <col min="3" max="4" width="15.140625" style="17" customWidth="1"/>
    <col min="5" max="5" width="11.42578125" style="17" customWidth="1"/>
    <col min="6" max="6" width="12.5703125" style="17" customWidth="1"/>
    <col min="7" max="7" width="13.140625" style="17" customWidth="1"/>
    <col min="8" max="8" width="12.5703125" style="17" customWidth="1"/>
    <col min="9" max="9" width="11.42578125" style="17" customWidth="1"/>
    <col min="10" max="10" width="12.5703125" style="17" customWidth="1"/>
    <col min="11" max="12" width="11.42578125" style="17" customWidth="1"/>
    <col min="13" max="16384" width="11.42578125" style="17"/>
  </cols>
  <sheetData>
    <row r="1" spans="1:6" ht="15" x14ac:dyDescent="0.25">
      <c r="A1" s="359" t="s">
        <v>185</v>
      </c>
      <c r="B1" s="359"/>
      <c r="C1" s="22"/>
      <c r="D1" s="22"/>
      <c r="E1" s="22"/>
      <c r="F1" s="22"/>
    </row>
    <row r="2" spans="1:6" x14ac:dyDescent="0.25">
      <c r="A2" s="59"/>
    </row>
    <row r="3" spans="1:6" ht="15" x14ac:dyDescent="0.25">
      <c r="A3" s="22" t="s">
        <v>489</v>
      </c>
    </row>
    <row r="4" spans="1:6" x14ac:dyDescent="0.25">
      <c r="A4" s="59"/>
    </row>
    <row r="5" spans="1:6" x14ac:dyDescent="0.25">
      <c r="A5" s="49"/>
      <c r="B5" s="49"/>
    </row>
    <row r="6" spans="1:6" ht="44.45" customHeight="1" x14ac:dyDescent="0.25">
      <c r="A6" s="135" t="s">
        <v>112</v>
      </c>
      <c r="B6" s="135" t="s">
        <v>240</v>
      </c>
      <c r="C6" s="135" t="s">
        <v>751</v>
      </c>
      <c r="D6" s="135" t="s">
        <v>711</v>
      </c>
    </row>
    <row r="7" spans="1:6" x14ac:dyDescent="0.25">
      <c r="A7" s="27">
        <v>15701</v>
      </c>
      <c r="B7" s="10" t="s">
        <v>122</v>
      </c>
      <c r="C7" s="45"/>
      <c r="D7" s="45"/>
    </row>
    <row r="8" spans="1:6" ht="15" thickBot="1" x14ac:dyDescent="0.3">
      <c r="A8" s="61">
        <v>15702</v>
      </c>
      <c r="B8" s="9" t="s">
        <v>123</v>
      </c>
      <c r="C8" s="136"/>
      <c r="D8" s="136"/>
    </row>
    <row r="9" spans="1:6" ht="15.75" thickTop="1" x14ac:dyDescent="0.25">
      <c r="A9" s="381" t="s">
        <v>11</v>
      </c>
      <c r="B9" s="382"/>
      <c r="C9" s="60"/>
      <c r="D9" s="60"/>
    </row>
    <row r="10" spans="1:6" x14ac:dyDescent="0.25">
      <c r="A10" s="59"/>
    </row>
    <row r="11" spans="1:6" ht="15" x14ac:dyDescent="0.25">
      <c r="A11" s="22" t="s">
        <v>561</v>
      </c>
      <c r="B11" s="22"/>
      <c r="C11" s="22"/>
      <c r="E11" s="22"/>
      <c r="F11" s="22"/>
    </row>
    <row r="12" spans="1:6" ht="15" x14ac:dyDescent="0.25">
      <c r="A12" s="22"/>
      <c r="B12" s="22"/>
      <c r="C12" s="22"/>
      <c r="E12" s="22"/>
      <c r="F12" s="22"/>
    </row>
    <row r="13" spans="1:6" ht="15" x14ac:dyDescent="0.25">
      <c r="A13" s="137" t="s">
        <v>490</v>
      </c>
      <c r="B13" s="138"/>
      <c r="C13" s="138"/>
      <c r="D13" s="85"/>
      <c r="E13" s="138"/>
      <c r="F13" s="86"/>
    </row>
    <row r="14" spans="1:6" ht="15" x14ac:dyDescent="0.25">
      <c r="A14" s="22"/>
      <c r="B14" s="22"/>
      <c r="C14" s="22"/>
      <c r="E14" s="22"/>
      <c r="F14" s="22"/>
    </row>
    <row r="15" spans="1:6" ht="15" x14ac:dyDescent="0.25">
      <c r="A15" s="22" t="s">
        <v>163</v>
      </c>
      <c r="B15" s="22"/>
      <c r="C15" s="22"/>
      <c r="E15" s="22"/>
      <c r="F15" s="22"/>
    </row>
    <row r="16" spans="1:6" x14ac:dyDescent="0.25">
      <c r="A16" s="59" t="s">
        <v>4</v>
      </c>
    </row>
    <row r="17" spans="1:12" ht="14.25" customHeight="1" x14ac:dyDescent="0.25">
      <c r="A17" s="456" t="s">
        <v>694</v>
      </c>
      <c r="B17" s="457"/>
      <c r="C17" s="457"/>
      <c r="D17" s="457"/>
      <c r="E17" s="457"/>
      <c r="F17" s="457"/>
      <c r="G17" s="457"/>
      <c r="H17" s="457"/>
      <c r="I17" s="457"/>
      <c r="J17" s="457"/>
      <c r="K17" s="457"/>
      <c r="L17" s="458"/>
    </row>
    <row r="19" spans="1:12" x14ac:dyDescent="0.25">
      <c r="A19" s="7"/>
      <c r="B19" s="7"/>
      <c r="C19" s="7"/>
      <c r="D19" s="7"/>
      <c r="E19" s="7"/>
      <c r="F19" s="7"/>
    </row>
    <row r="20" spans="1:12" ht="15" x14ac:dyDescent="0.25">
      <c r="A20" s="22" t="s">
        <v>164</v>
      </c>
      <c r="B20" s="22"/>
      <c r="C20" s="22"/>
      <c r="D20" s="22"/>
      <c r="E20" s="22"/>
      <c r="F20" s="22"/>
    </row>
    <row r="21" spans="1:12" ht="15" x14ac:dyDescent="0.25">
      <c r="A21" s="22"/>
      <c r="B21" s="22"/>
      <c r="C21" s="22"/>
      <c r="D21" s="22"/>
      <c r="E21" s="22"/>
      <c r="F21" s="22"/>
    </row>
    <row r="22" spans="1:12" ht="15" x14ac:dyDescent="0.25">
      <c r="A22" s="437" t="s">
        <v>695</v>
      </c>
      <c r="B22" s="437"/>
      <c r="C22" s="437"/>
      <c r="D22" s="437"/>
      <c r="E22" s="437"/>
      <c r="F22" s="22"/>
    </row>
    <row r="23" spans="1:12" ht="15" x14ac:dyDescent="0.25">
      <c r="A23" s="437"/>
      <c r="B23" s="437"/>
      <c r="C23" s="437"/>
      <c r="D23" s="437"/>
      <c r="E23" s="437"/>
      <c r="F23" s="22"/>
    </row>
    <row r="24" spans="1:12" x14ac:dyDescent="0.25">
      <c r="A24" s="49"/>
      <c r="B24" s="49"/>
    </row>
    <row r="25" spans="1:12" ht="15.75" customHeight="1" x14ac:dyDescent="0.25">
      <c r="A25" s="454" t="s">
        <v>751</v>
      </c>
      <c r="B25" s="455"/>
      <c r="C25" s="455"/>
      <c r="D25" s="455"/>
      <c r="E25" s="452"/>
    </row>
    <row r="26" spans="1:12" ht="45.6" customHeight="1" x14ac:dyDescent="0.25">
      <c r="A26" s="26" t="s">
        <v>316</v>
      </c>
      <c r="B26" s="21" t="s">
        <v>29</v>
      </c>
      <c r="C26" s="21" t="s">
        <v>53</v>
      </c>
      <c r="D26" s="21" t="s">
        <v>48</v>
      </c>
      <c r="E26" s="21" t="s">
        <v>49</v>
      </c>
    </row>
    <row r="27" spans="1:12" ht="15.6" customHeight="1" x14ac:dyDescent="0.25">
      <c r="A27" s="34"/>
      <c r="B27" s="45"/>
      <c r="C27" s="45"/>
      <c r="D27" s="45"/>
      <c r="E27" s="45"/>
    </row>
    <row r="28" spans="1:12" x14ac:dyDescent="0.25">
      <c r="A28" s="45"/>
      <c r="B28" s="45"/>
      <c r="C28" s="45"/>
      <c r="D28" s="45"/>
      <c r="E28" s="45"/>
    </row>
    <row r="29" spans="1:12" ht="15" x14ac:dyDescent="0.25">
      <c r="A29" s="139" t="s">
        <v>11</v>
      </c>
      <c r="B29" s="60"/>
      <c r="C29" s="60"/>
      <c r="D29" s="60"/>
      <c r="E29" s="60"/>
    </row>
    <row r="30" spans="1:12" x14ac:dyDescent="0.25">
      <c r="A30" s="59"/>
    </row>
    <row r="31" spans="1:12" ht="14.25" customHeight="1" x14ac:dyDescent="0.25">
      <c r="A31" s="365" t="s">
        <v>711</v>
      </c>
      <c r="B31" s="367"/>
      <c r="C31" s="367"/>
      <c r="D31" s="367"/>
      <c r="E31" s="366"/>
    </row>
    <row r="32" spans="1:12" ht="48.6" customHeight="1" x14ac:dyDescent="0.25">
      <c r="A32" s="26" t="s">
        <v>316</v>
      </c>
      <c r="B32" s="21" t="s">
        <v>29</v>
      </c>
      <c r="C32" s="21" t="s">
        <v>53</v>
      </c>
      <c r="D32" s="21" t="s">
        <v>48</v>
      </c>
      <c r="E32" s="21" t="s">
        <v>49</v>
      </c>
    </row>
    <row r="33" spans="1:5" x14ac:dyDescent="0.25">
      <c r="A33" s="34"/>
      <c r="B33" s="45"/>
      <c r="C33" s="45"/>
      <c r="D33" s="45"/>
      <c r="E33" s="45"/>
    </row>
    <row r="34" spans="1:5" ht="15" thickBot="1" x14ac:dyDescent="0.3">
      <c r="A34" s="28"/>
      <c r="B34" s="136"/>
      <c r="C34" s="136"/>
      <c r="D34" s="136"/>
      <c r="E34" s="136"/>
    </row>
    <row r="35" spans="1:5" ht="15.75" thickTop="1" x14ac:dyDescent="0.25">
      <c r="A35" s="140" t="s">
        <v>11</v>
      </c>
      <c r="B35" s="60"/>
      <c r="C35" s="60"/>
      <c r="D35" s="60"/>
      <c r="E35" s="60"/>
    </row>
    <row r="36" spans="1:5" x14ac:dyDescent="0.25">
      <c r="A36" s="59"/>
    </row>
    <row r="37" spans="1:5" x14ac:dyDescent="0.25">
      <c r="A37" s="59"/>
    </row>
    <row r="38" spans="1:5" ht="15" x14ac:dyDescent="0.25">
      <c r="A38" s="22" t="s">
        <v>246</v>
      </c>
    </row>
    <row r="39" spans="1:5" x14ac:dyDescent="0.25">
      <c r="A39" s="58"/>
    </row>
    <row r="40" spans="1:5" ht="14.45" customHeight="1" x14ac:dyDescent="0.25">
      <c r="A40" s="380" t="s">
        <v>237</v>
      </c>
      <c r="B40" s="380"/>
    </row>
  </sheetData>
  <mergeCells count="7">
    <mergeCell ref="A1:B1"/>
    <mergeCell ref="A40:B40"/>
    <mergeCell ref="A31:E31"/>
    <mergeCell ref="A9:B9"/>
    <mergeCell ref="A25:E25"/>
    <mergeCell ref="A22:E23"/>
    <mergeCell ref="A17:L17"/>
  </mergeCells>
  <pageMargins left="0.25" right="0.25" top="0.75" bottom="0.75" header="0.3" footer="0.3"/>
  <pageSetup paperSize="9" scale="9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zoomScale="80" zoomScaleNormal="80" workbookViewId="0">
      <selection activeCell="A30" sqref="A30"/>
    </sheetView>
  </sheetViews>
  <sheetFormatPr baseColWidth="10" defaultColWidth="11.42578125" defaultRowHeight="14.25" x14ac:dyDescent="0.25"/>
  <cols>
    <col min="1" max="1" width="19.85546875" style="17" customWidth="1"/>
    <col min="2" max="2" width="35.140625" style="17" customWidth="1"/>
    <col min="3" max="3" width="30.42578125" style="17" customWidth="1"/>
    <col min="4" max="4" width="28.5703125" style="17" customWidth="1"/>
    <col min="5" max="5" width="26.5703125" style="17" customWidth="1"/>
    <col min="6" max="16384" width="11.42578125" style="17"/>
  </cols>
  <sheetData>
    <row r="1" spans="1:4" ht="15" x14ac:dyDescent="0.25">
      <c r="A1" s="359" t="s">
        <v>618</v>
      </c>
      <c r="B1" s="359"/>
    </row>
    <row r="2" spans="1:4" x14ac:dyDescent="0.25">
      <c r="A2" s="59"/>
    </row>
    <row r="3" spans="1:4" ht="15" x14ac:dyDescent="0.25">
      <c r="A3" s="22" t="s">
        <v>617</v>
      </c>
    </row>
    <row r="4" spans="1:4" ht="15" x14ac:dyDescent="0.25">
      <c r="A4" s="22"/>
    </row>
    <row r="5" spans="1:4" ht="30" customHeight="1" x14ac:dyDescent="0.25">
      <c r="A5" s="23" t="s">
        <v>434</v>
      </c>
      <c r="B5" s="23" t="s">
        <v>363</v>
      </c>
      <c r="C5" s="21" t="s">
        <v>779</v>
      </c>
      <c r="D5" s="21" t="s">
        <v>711</v>
      </c>
    </row>
    <row r="6" spans="1:4" x14ac:dyDescent="0.25">
      <c r="A6" s="30">
        <v>11602</v>
      </c>
      <c r="B6" s="67" t="s">
        <v>491</v>
      </c>
      <c r="C6" s="67"/>
      <c r="D6" s="67"/>
    </row>
    <row r="7" spans="1:4" ht="28.5" x14ac:dyDescent="0.25">
      <c r="A7" s="30">
        <v>11605</v>
      </c>
      <c r="B7" s="90" t="s">
        <v>492</v>
      </c>
      <c r="C7" s="67"/>
      <c r="D7" s="67"/>
    </row>
    <row r="8" spans="1:4" x14ac:dyDescent="0.25">
      <c r="A8" s="30">
        <v>17101</v>
      </c>
      <c r="B8" s="67" t="s">
        <v>493</v>
      </c>
      <c r="C8" s="67"/>
      <c r="D8" s="67"/>
    </row>
    <row r="9" spans="1:4" x14ac:dyDescent="0.25">
      <c r="A9" s="25" t="s">
        <v>11</v>
      </c>
      <c r="B9" s="25"/>
      <c r="C9" s="25"/>
      <c r="D9" s="25"/>
    </row>
    <row r="10" spans="1:4" ht="15" x14ac:dyDescent="0.25">
      <c r="A10" s="22"/>
    </row>
    <row r="11" spans="1:4" ht="15" x14ac:dyDescent="0.25">
      <c r="A11" s="22" t="s">
        <v>597</v>
      </c>
    </row>
    <row r="12" spans="1:4" ht="13.7" customHeight="1" x14ac:dyDescent="0.25">
      <c r="A12" s="33"/>
      <c r="B12" s="33"/>
    </row>
    <row r="13" spans="1:4" x14ac:dyDescent="0.25">
      <c r="A13" s="380" t="s">
        <v>237</v>
      </c>
      <c r="B13" s="380"/>
    </row>
    <row r="14" spans="1:4" x14ac:dyDescent="0.25">
      <c r="A14" s="33"/>
      <c r="B14" s="33"/>
    </row>
    <row r="15" spans="1:4" ht="15" x14ac:dyDescent="0.25">
      <c r="A15" s="22" t="s">
        <v>596</v>
      </c>
    </row>
    <row r="17" spans="1:4" x14ac:dyDescent="0.25">
      <c r="A17" s="380" t="s">
        <v>237</v>
      </c>
      <c r="B17" s="380"/>
    </row>
    <row r="18" spans="1:4" x14ac:dyDescent="0.25">
      <c r="A18" s="141"/>
      <c r="B18" s="141"/>
    </row>
    <row r="19" spans="1:4" ht="15" x14ac:dyDescent="0.25">
      <c r="A19" s="142" t="s">
        <v>696</v>
      </c>
      <c r="B19" s="141"/>
    </row>
    <row r="20" spans="1:4" ht="15" x14ac:dyDescent="0.25">
      <c r="A20" s="142"/>
      <c r="B20" s="141"/>
    </row>
    <row r="21" spans="1:4" x14ac:dyDescent="0.25">
      <c r="A21" s="141" t="s">
        <v>675</v>
      </c>
      <c r="B21" s="141"/>
    </row>
    <row r="22" spans="1:4" ht="15" x14ac:dyDescent="0.25">
      <c r="A22" s="142"/>
      <c r="B22" s="141"/>
    </row>
    <row r="23" spans="1:4" ht="15" x14ac:dyDescent="0.25">
      <c r="A23" s="459" t="s">
        <v>751</v>
      </c>
      <c r="B23" s="460"/>
      <c r="C23" s="460"/>
      <c r="D23" s="461"/>
    </row>
    <row r="24" spans="1:4" ht="15" x14ac:dyDescent="0.25">
      <c r="A24" s="143" t="s">
        <v>5</v>
      </c>
      <c r="B24" s="143" t="s">
        <v>6</v>
      </c>
      <c r="C24" s="23" t="s">
        <v>351</v>
      </c>
      <c r="D24" s="23" t="s">
        <v>11</v>
      </c>
    </row>
    <row r="25" spans="1:4" x14ac:dyDescent="0.25">
      <c r="A25" s="144">
        <v>1</v>
      </c>
      <c r="B25" s="145"/>
      <c r="C25" s="67"/>
      <c r="D25" s="67"/>
    </row>
    <row r="26" spans="1:4" x14ac:dyDescent="0.25">
      <c r="A26" s="144">
        <v>10</v>
      </c>
      <c r="B26" s="145"/>
      <c r="C26" s="67"/>
      <c r="D26" s="67"/>
    </row>
    <row r="27" spans="1:4" x14ac:dyDescent="0.25">
      <c r="A27" s="89" t="s">
        <v>494</v>
      </c>
      <c r="B27" s="67"/>
      <c r="C27" s="67"/>
      <c r="D27" s="67"/>
    </row>
    <row r="28" spans="1:4" ht="15" x14ac:dyDescent="0.25">
      <c r="A28" s="407" t="s">
        <v>11</v>
      </c>
      <c r="B28" s="408"/>
      <c r="C28" s="409"/>
      <c r="D28" s="25"/>
    </row>
    <row r="30" spans="1:4" ht="52.5" customHeight="1" x14ac:dyDescent="0.25">
      <c r="A30" s="21" t="s">
        <v>780</v>
      </c>
      <c r="B30" s="67"/>
    </row>
    <row r="32" spans="1:4" ht="15" x14ac:dyDescent="0.25">
      <c r="A32" s="22" t="s">
        <v>246</v>
      </c>
    </row>
    <row r="34" spans="1:2" x14ac:dyDescent="0.25">
      <c r="A34" s="380" t="s">
        <v>237</v>
      </c>
      <c r="B34" s="380"/>
    </row>
  </sheetData>
  <mergeCells count="6">
    <mergeCell ref="A1:B1"/>
    <mergeCell ref="A23:D23"/>
    <mergeCell ref="A28:C28"/>
    <mergeCell ref="A34:B34"/>
    <mergeCell ref="A13:B13"/>
    <mergeCell ref="A17:B1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GridLines="0" topLeftCell="A43" zoomScale="80" zoomScaleNormal="80" workbookViewId="0">
      <selection activeCell="C78" sqref="C78"/>
    </sheetView>
  </sheetViews>
  <sheetFormatPr baseColWidth="10" defaultColWidth="11.42578125" defaultRowHeight="14.25" x14ac:dyDescent="0.25"/>
  <cols>
    <col min="1" max="1" width="22" style="58" customWidth="1"/>
    <col min="2" max="2" width="56.42578125" style="17" customWidth="1"/>
    <col min="3" max="3" width="44" style="17" customWidth="1"/>
    <col min="4" max="4" width="19.85546875" style="17" customWidth="1"/>
    <col min="5" max="5" width="25.28515625" style="17" customWidth="1"/>
    <col min="6" max="6" width="13.5703125" style="17" customWidth="1"/>
    <col min="7" max="8" width="14.5703125" style="17" customWidth="1"/>
    <col min="9" max="9" width="46.5703125" style="17" customWidth="1"/>
    <col min="10" max="11" width="11.42578125" style="17" customWidth="1"/>
    <col min="12" max="16384" width="11.42578125" style="17"/>
  </cols>
  <sheetData>
    <row r="1" spans="1:5" ht="15" x14ac:dyDescent="0.25">
      <c r="A1" s="359" t="s">
        <v>652</v>
      </c>
      <c r="B1" s="359"/>
      <c r="C1" s="22"/>
      <c r="D1" s="22"/>
      <c r="E1" s="22"/>
    </row>
    <row r="2" spans="1:5" x14ac:dyDescent="0.25">
      <c r="A2" s="59"/>
    </row>
    <row r="3" spans="1:5" ht="15" x14ac:dyDescent="0.25">
      <c r="A3" s="359" t="s">
        <v>495</v>
      </c>
      <c r="B3" s="359"/>
      <c r="C3" s="359"/>
    </row>
    <row r="4" spans="1:5" ht="15" x14ac:dyDescent="0.25">
      <c r="A4" s="22"/>
    </row>
    <row r="5" spans="1:5" ht="15" x14ac:dyDescent="0.25">
      <c r="A5" s="22"/>
    </row>
    <row r="6" spans="1:5" ht="14.25" customHeight="1" x14ac:dyDescent="0.25">
      <c r="A6" s="412" t="s">
        <v>332</v>
      </c>
      <c r="B6" s="412" t="s">
        <v>363</v>
      </c>
      <c r="C6" s="365" t="s">
        <v>751</v>
      </c>
      <c r="D6" s="367"/>
      <c r="E6" s="366"/>
    </row>
    <row r="7" spans="1:5" ht="30" x14ac:dyDescent="0.25">
      <c r="A7" s="413"/>
      <c r="B7" s="413"/>
      <c r="C7" s="21" t="s">
        <v>8</v>
      </c>
      <c r="D7" s="21" t="s">
        <v>9</v>
      </c>
      <c r="E7" s="21" t="s">
        <v>3</v>
      </c>
    </row>
    <row r="8" spans="1:5" s="15" customFormat="1" ht="30" customHeight="1" x14ac:dyDescent="0.2">
      <c r="A8" s="146">
        <v>21401</v>
      </c>
      <c r="B8" s="146" t="s">
        <v>352</v>
      </c>
      <c r="C8" s="147">
        <v>-5767</v>
      </c>
      <c r="D8" s="147">
        <v>122929</v>
      </c>
      <c r="E8" s="147">
        <v>117163</v>
      </c>
    </row>
    <row r="9" spans="1:5" s="15" customFormat="1" ht="30" customHeight="1" x14ac:dyDescent="0.2">
      <c r="A9" s="146">
        <v>21404</v>
      </c>
      <c r="B9" s="146" t="s">
        <v>353</v>
      </c>
      <c r="C9" s="147">
        <v>0</v>
      </c>
      <c r="D9" s="147">
        <v>0</v>
      </c>
      <c r="E9" s="147">
        <v>0</v>
      </c>
    </row>
    <row r="10" spans="1:5" s="15" customFormat="1" ht="30" customHeight="1" x14ac:dyDescent="0.2">
      <c r="A10" s="146">
        <v>21405</v>
      </c>
      <c r="B10" s="146" t="s">
        <v>354</v>
      </c>
      <c r="C10" s="147">
        <v>-709732</v>
      </c>
      <c r="D10" s="147">
        <v>2783505</v>
      </c>
      <c r="E10" s="147">
        <v>2073773</v>
      </c>
    </row>
    <row r="11" spans="1:5" s="15" customFormat="1" ht="30" customHeight="1" x14ac:dyDescent="0.2">
      <c r="A11" s="146">
        <v>11405</v>
      </c>
      <c r="B11" s="146" t="s">
        <v>361</v>
      </c>
      <c r="C11" s="147">
        <v>0</v>
      </c>
      <c r="D11" s="147">
        <v>0</v>
      </c>
      <c r="E11" s="147">
        <v>0</v>
      </c>
    </row>
    <row r="12" spans="1:5" s="15" customFormat="1" ht="30" customHeight="1" x14ac:dyDescent="0.2">
      <c r="A12" s="146">
        <v>21406</v>
      </c>
      <c r="B12" s="146" t="s">
        <v>355</v>
      </c>
      <c r="C12" s="147">
        <v>1190</v>
      </c>
      <c r="D12" s="147">
        <v>2225</v>
      </c>
      <c r="E12" s="147">
        <v>3414</v>
      </c>
    </row>
    <row r="13" spans="1:5" s="15" customFormat="1" ht="30" customHeight="1" x14ac:dyDescent="0.2">
      <c r="A13" s="146">
        <v>21407</v>
      </c>
      <c r="B13" s="146" t="s">
        <v>356</v>
      </c>
      <c r="C13" s="147">
        <v>0</v>
      </c>
      <c r="D13" s="147">
        <v>0</v>
      </c>
      <c r="E13" s="147">
        <v>0</v>
      </c>
    </row>
    <row r="14" spans="1:5" s="15" customFormat="1" ht="30" customHeight="1" x14ac:dyDescent="0.2">
      <c r="A14" s="146">
        <v>21409</v>
      </c>
      <c r="B14" s="146" t="s">
        <v>357</v>
      </c>
      <c r="C14" s="147">
        <v>-6647</v>
      </c>
      <c r="D14" s="147">
        <v>6647</v>
      </c>
      <c r="E14" s="147">
        <v>0</v>
      </c>
    </row>
    <row r="15" spans="1:5" s="15" customFormat="1" ht="30" customHeight="1" x14ac:dyDescent="0.2">
      <c r="A15" s="146">
        <v>21414</v>
      </c>
      <c r="B15" s="146" t="s">
        <v>358</v>
      </c>
      <c r="C15" s="147">
        <v>135557</v>
      </c>
      <c r="D15" s="147">
        <v>305621</v>
      </c>
      <c r="E15" s="147">
        <v>441178</v>
      </c>
    </row>
    <row r="16" spans="1:5" s="15" customFormat="1" ht="30" customHeight="1" x14ac:dyDescent="0.2">
      <c r="A16" s="146">
        <v>21498</v>
      </c>
      <c r="B16" s="146" t="s">
        <v>936</v>
      </c>
      <c r="C16" s="147">
        <v>-261</v>
      </c>
      <c r="D16" s="147">
        <v>261</v>
      </c>
      <c r="E16" s="147">
        <v>0</v>
      </c>
    </row>
    <row r="17" spans="1:5" s="15" customFormat="1" ht="30" customHeight="1" x14ac:dyDescent="0.2">
      <c r="A17" s="146">
        <v>21604</v>
      </c>
      <c r="B17" s="146" t="s">
        <v>362</v>
      </c>
      <c r="C17" s="147">
        <v>0</v>
      </c>
      <c r="D17" s="147">
        <v>0</v>
      </c>
      <c r="E17" s="147">
        <v>0</v>
      </c>
    </row>
    <row r="18" spans="1:5" ht="15" x14ac:dyDescent="0.25">
      <c r="A18" s="148" t="s">
        <v>11</v>
      </c>
      <c r="B18" s="149"/>
      <c r="C18" s="149">
        <f t="shared" ref="C18:E18" si="0">SUM(C8:C17)</f>
        <v>-585660</v>
      </c>
      <c r="D18" s="60">
        <f t="shared" si="0"/>
        <v>3221188</v>
      </c>
      <c r="E18" s="60">
        <f t="shared" si="0"/>
        <v>2635528</v>
      </c>
    </row>
    <row r="20" spans="1:5" ht="14.45" customHeight="1" x14ac:dyDescent="0.25">
      <c r="A20" s="412" t="s">
        <v>332</v>
      </c>
      <c r="B20" s="412" t="s">
        <v>6</v>
      </c>
      <c r="C20" s="365" t="s">
        <v>711</v>
      </c>
      <c r="D20" s="367"/>
      <c r="E20" s="366"/>
    </row>
    <row r="21" spans="1:5" ht="30" x14ac:dyDescent="0.25">
      <c r="A21" s="413"/>
      <c r="B21" s="413"/>
      <c r="C21" s="21" t="s">
        <v>8</v>
      </c>
      <c r="D21" s="21" t="s">
        <v>9</v>
      </c>
      <c r="E21" s="21" t="s">
        <v>3</v>
      </c>
    </row>
    <row r="22" spans="1:5" s="15" customFormat="1" ht="27.75" customHeight="1" x14ac:dyDescent="0.2">
      <c r="A22" s="150">
        <v>21401</v>
      </c>
      <c r="B22" s="146" t="s">
        <v>352</v>
      </c>
      <c r="C22" s="314">
        <v>4547</v>
      </c>
      <c r="D22" s="314">
        <v>118382</v>
      </c>
      <c r="E22" s="314">
        <f>+C22+D22</f>
        <v>122929</v>
      </c>
    </row>
    <row r="23" spans="1:5" s="15" customFormat="1" ht="27.75" customHeight="1" x14ac:dyDescent="0.2">
      <c r="A23" s="150">
        <v>21404</v>
      </c>
      <c r="B23" s="146" t="s">
        <v>353</v>
      </c>
      <c r="C23" s="314">
        <v>0</v>
      </c>
      <c r="D23" s="314">
        <v>0</v>
      </c>
      <c r="E23" s="314">
        <v>0</v>
      </c>
    </row>
    <row r="24" spans="1:5" s="15" customFormat="1" ht="27.75" customHeight="1" x14ac:dyDescent="0.2">
      <c r="A24" s="150">
        <v>21405</v>
      </c>
      <c r="B24" s="146" t="s">
        <v>354</v>
      </c>
      <c r="C24" s="314">
        <v>1345351</v>
      </c>
      <c r="D24" s="314">
        <v>1438154</v>
      </c>
      <c r="E24" s="314">
        <f>+C24+D24</f>
        <v>2783505</v>
      </c>
    </row>
    <row r="25" spans="1:5" s="15" customFormat="1" ht="27.75" customHeight="1" x14ac:dyDescent="0.2">
      <c r="A25" s="150">
        <v>11405</v>
      </c>
      <c r="B25" s="146" t="s">
        <v>361</v>
      </c>
      <c r="C25" s="314">
        <v>0</v>
      </c>
      <c r="D25" s="314">
        <v>0</v>
      </c>
      <c r="E25" s="314">
        <v>0</v>
      </c>
    </row>
    <row r="26" spans="1:5" s="15" customFormat="1" ht="27.75" customHeight="1" x14ac:dyDescent="0.2">
      <c r="A26" s="150">
        <v>21406</v>
      </c>
      <c r="B26" s="146" t="s">
        <v>355</v>
      </c>
      <c r="C26" s="314">
        <v>2225</v>
      </c>
      <c r="D26" s="314">
        <v>0</v>
      </c>
      <c r="E26" s="314">
        <f>+C26+D26</f>
        <v>2225</v>
      </c>
    </row>
    <row r="27" spans="1:5" s="15" customFormat="1" ht="27.75" customHeight="1" x14ac:dyDescent="0.2">
      <c r="A27" s="150">
        <v>21407</v>
      </c>
      <c r="B27" s="146" t="s">
        <v>356</v>
      </c>
      <c r="C27" s="314">
        <v>0</v>
      </c>
      <c r="D27" s="314">
        <v>0</v>
      </c>
      <c r="E27" s="314">
        <v>0</v>
      </c>
    </row>
    <row r="28" spans="1:5" s="15" customFormat="1" ht="27.75" customHeight="1" x14ac:dyDescent="0.2">
      <c r="A28" s="150">
        <v>21409</v>
      </c>
      <c r="B28" s="146" t="s">
        <v>357</v>
      </c>
      <c r="C28" s="314">
        <v>-11157</v>
      </c>
      <c r="D28" s="314">
        <v>17804</v>
      </c>
      <c r="E28" s="314">
        <f>+C28+D28</f>
        <v>6647</v>
      </c>
    </row>
    <row r="29" spans="1:5" s="15" customFormat="1" ht="27.75" customHeight="1" x14ac:dyDescent="0.2">
      <c r="A29" s="150">
        <v>21414</v>
      </c>
      <c r="B29" s="146" t="s">
        <v>358</v>
      </c>
      <c r="C29" s="314">
        <v>165523</v>
      </c>
      <c r="D29" s="314">
        <v>140099</v>
      </c>
      <c r="E29" s="314">
        <f>+C29+D29</f>
        <v>305622</v>
      </c>
    </row>
    <row r="30" spans="1:5" s="15" customFormat="1" ht="27.75" customHeight="1" x14ac:dyDescent="0.2">
      <c r="A30" s="150">
        <v>21498</v>
      </c>
      <c r="B30" s="146" t="s">
        <v>936</v>
      </c>
      <c r="C30" s="314">
        <v>261</v>
      </c>
      <c r="D30" s="314">
        <v>0</v>
      </c>
      <c r="E30" s="314">
        <v>261</v>
      </c>
    </row>
    <row r="31" spans="1:5" s="15" customFormat="1" ht="27.75" customHeight="1" x14ac:dyDescent="0.2">
      <c r="A31" s="150">
        <v>21604</v>
      </c>
      <c r="B31" s="146" t="s">
        <v>362</v>
      </c>
      <c r="C31" s="314">
        <v>0</v>
      </c>
      <c r="D31" s="314">
        <v>0</v>
      </c>
      <c r="E31" s="314">
        <v>0</v>
      </c>
    </row>
    <row r="32" spans="1:5" ht="15" x14ac:dyDescent="0.25">
      <c r="A32" s="148" t="s">
        <v>11</v>
      </c>
      <c r="B32" s="149"/>
      <c r="C32" s="315">
        <f>SUM(C22:C31)</f>
        <v>1506750</v>
      </c>
      <c r="D32" s="267">
        <f>SUM(D22:D31)</f>
        <v>1714439</v>
      </c>
      <c r="E32" s="267">
        <f>SUM(E22:E31)</f>
        <v>3221189</v>
      </c>
    </row>
    <row r="33" spans="1:6" x14ac:dyDescent="0.25">
      <c r="A33" s="7"/>
      <c r="B33" s="7"/>
      <c r="C33" s="7"/>
      <c r="D33" s="7"/>
      <c r="E33" s="7"/>
    </row>
    <row r="34" spans="1:6" ht="16.7" customHeight="1" x14ac:dyDescent="0.25">
      <c r="A34" s="360" t="s">
        <v>496</v>
      </c>
      <c r="B34" s="360"/>
      <c r="C34" s="7"/>
      <c r="D34" s="7"/>
      <c r="E34" s="7"/>
    </row>
    <row r="35" spans="1:6" ht="16.7" customHeight="1" x14ac:dyDescent="0.25">
      <c r="A35" s="7"/>
      <c r="B35" s="7"/>
      <c r="C35" s="7"/>
      <c r="D35" s="7"/>
      <c r="E35" s="7"/>
    </row>
    <row r="36" spans="1:6" ht="16.7" customHeight="1" x14ac:dyDescent="0.25">
      <c r="A36" s="435" t="s">
        <v>952</v>
      </c>
      <c r="B36" s="435"/>
      <c r="C36" s="7"/>
      <c r="D36" s="7"/>
      <c r="E36" s="7"/>
    </row>
    <row r="38" spans="1:6" ht="16.7" customHeight="1" x14ac:dyDescent="0.25">
      <c r="A38" s="383" t="s">
        <v>5</v>
      </c>
      <c r="B38" s="365" t="s">
        <v>6</v>
      </c>
      <c r="C38" s="412" t="s">
        <v>351</v>
      </c>
      <c r="D38" s="367" t="s">
        <v>751</v>
      </c>
      <c r="E38" s="367"/>
      <c r="F38" s="366"/>
    </row>
    <row r="39" spans="1:6" ht="16.7" customHeight="1" x14ac:dyDescent="0.25">
      <c r="A39" s="383"/>
      <c r="B39" s="365"/>
      <c r="C39" s="446"/>
      <c r="D39" s="462" t="s">
        <v>542</v>
      </c>
      <c r="E39" s="384" t="s">
        <v>9</v>
      </c>
      <c r="F39" s="384" t="s">
        <v>3</v>
      </c>
    </row>
    <row r="40" spans="1:6" ht="9" customHeight="1" x14ac:dyDescent="0.25">
      <c r="A40" s="383"/>
      <c r="B40" s="365"/>
      <c r="C40" s="413"/>
      <c r="D40" s="463"/>
      <c r="E40" s="385"/>
      <c r="F40" s="385"/>
    </row>
    <row r="41" spans="1:6" ht="16.7" customHeight="1" x14ac:dyDescent="0.25">
      <c r="A41" s="297">
        <v>1</v>
      </c>
      <c r="B41" s="316" t="s">
        <v>875</v>
      </c>
      <c r="C41" s="320" t="s">
        <v>876</v>
      </c>
      <c r="D41" s="272"/>
      <c r="E41" s="272">
        <v>14933</v>
      </c>
      <c r="F41" s="272">
        <v>14933</v>
      </c>
    </row>
    <row r="42" spans="1:6" ht="16.7" customHeight="1" x14ac:dyDescent="0.25">
      <c r="A42" s="297">
        <v>2</v>
      </c>
      <c r="B42" s="316" t="s">
        <v>937</v>
      </c>
      <c r="C42" s="320" t="s">
        <v>938</v>
      </c>
      <c r="D42" s="272"/>
      <c r="E42" s="272">
        <v>10520</v>
      </c>
      <c r="F42" s="272">
        <v>10520</v>
      </c>
    </row>
    <row r="43" spans="1:6" ht="16.7" customHeight="1" x14ac:dyDescent="0.25">
      <c r="A43" s="297">
        <v>3</v>
      </c>
      <c r="B43" s="316" t="s">
        <v>859</v>
      </c>
      <c r="C43" s="320" t="s">
        <v>860</v>
      </c>
      <c r="D43" s="272"/>
      <c r="E43" s="272">
        <v>8528</v>
      </c>
      <c r="F43" s="272">
        <v>8528</v>
      </c>
    </row>
    <row r="44" spans="1:6" ht="16.7" customHeight="1" x14ac:dyDescent="0.25">
      <c r="A44" s="297">
        <v>4</v>
      </c>
      <c r="B44" s="316" t="s">
        <v>939</v>
      </c>
      <c r="C44" s="320" t="s">
        <v>940</v>
      </c>
      <c r="D44" s="272"/>
      <c r="E44" s="272">
        <v>7061</v>
      </c>
      <c r="F44" s="272">
        <v>7061</v>
      </c>
    </row>
    <row r="45" spans="1:6" ht="16.7" customHeight="1" x14ac:dyDescent="0.25">
      <c r="A45" s="297">
        <v>5</v>
      </c>
      <c r="B45" s="316" t="s">
        <v>941</v>
      </c>
      <c r="C45" s="320" t="s">
        <v>942</v>
      </c>
      <c r="D45" s="272"/>
      <c r="E45" s="272">
        <v>5705</v>
      </c>
      <c r="F45" s="272">
        <v>5705</v>
      </c>
    </row>
    <row r="46" spans="1:6" ht="16.7" customHeight="1" x14ac:dyDescent="0.25">
      <c r="A46" s="297">
        <v>6</v>
      </c>
      <c r="B46" s="316" t="s">
        <v>943</v>
      </c>
      <c r="C46" s="320" t="s">
        <v>944</v>
      </c>
      <c r="D46" s="272"/>
      <c r="E46" s="272">
        <v>1924</v>
      </c>
      <c r="F46" s="272">
        <v>1924</v>
      </c>
    </row>
    <row r="47" spans="1:6" ht="16.7" customHeight="1" x14ac:dyDescent="0.25">
      <c r="A47" s="297">
        <v>7</v>
      </c>
      <c r="B47" s="316" t="s">
        <v>945</v>
      </c>
      <c r="C47" s="320" t="s">
        <v>946</v>
      </c>
      <c r="D47" s="272"/>
      <c r="E47" s="272">
        <v>1915</v>
      </c>
      <c r="F47" s="272">
        <v>1915</v>
      </c>
    </row>
    <row r="48" spans="1:6" ht="16.7" customHeight="1" x14ac:dyDescent="0.25">
      <c r="A48" s="297">
        <v>8</v>
      </c>
      <c r="B48" s="316" t="s">
        <v>947</v>
      </c>
      <c r="C48" s="320" t="s">
        <v>948</v>
      </c>
      <c r="D48" s="272"/>
      <c r="E48" s="272">
        <v>1886</v>
      </c>
      <c r="F48" s="272">
        <v>1886</v>
      </c>
    </row>
    <row r="49" spans="1:6" ht="16.7" customHeight="1" x14ac:dyDescent="0.25">
      <c r="A49" s="297">
        <v>9</v>
      </c>
      <c r="B49" s="317" t="s">
        <v>949</v>
      </c>
      <c r="C49" s="321" t="s">
        <v>900</v>
      </c>
      <c r="D49" s="318"/>
      <c r="E49" s="319">
        <v>1884</v>
      </c>
      <c r="F49" s="318">
        <v>1884</v>
      </c>
    </row>
    <row r="50" spans="1:6" ht="16.7" customHeight="1" x14ac:dyDescent="0.25">
      <c r="A50" s="296">
        <v>10</v>
      </c>
      <c r="B50" s="316" t="s">
        <v>950</v>
      </c>
      <c r="C50" s="320" t="s">
        <v>951</v>
      </c>
      <c r="D50" s="272"/>
      <c r="E50" s="272">
        <v>1809</v>
      </c>
      <c r="F50" s="272">
        <v>1809</v>
      </c>
    </row>
    <row r="51" spans="1:6" ht="16.7" customHeight="1" x14ac:dyDescent="0.25">
      <c r="A51" s="415" t="s">
        <v>497</v>
      </c>
      <c r="B51" s="416"/>
      <c r="C51" s="417"/>
      <c r="D51" s="81"/>
      <c r="E51" s="67">
        <v>60998</v>
      </c>
      <c r="F51" s="67">
        <v>60998</v>
      </c>
    </row>
    <row r="52" spans="1:6" ht="16.7" customHeight="1" x14ac:dyDescent="0.25">
      <c r="A52" s="362" t="s">
        <v>371</v>
      </c>
      <c r="B52" s="419"/>
      <c r="C52" s="363"/>
      <c r="D52" s="274">
        <f>SUM(D41:D51)</f>
        <v>0</v>
      </c>
      <c r="E52" s="274">
        <f>SUM(E41:E51)</f>
        <v>117163</v>
      </c>
      <c r="F52" s="274">
        <f>SUM(F41:F51)</f>
        <v>117163</v>
      </c>
    </row>
    <row r="53" spans="1:6" ht="16.7" customHeight="1" x14ac:dyDescent="0.25">
      <c r="A53" s="7"/>
      <c r="B53" s="7"/>
      <c r="C53" s="7"/>
      <c r="D53" s="7"/>
      <c r="E53" s="7"/>
      <c r="F53" s="49"/>
    </row>
    <row r="54" spans="1:6" ht="15" x14ac:dyDescent="0.25">
      <c r="A54" s="407" t="s">
        <v>781</v>
      </c>
      <c r="B54" s="409"/>
      <c r="C54" s="7"/>
      <c r="D54" s="7"/>
      <c r="E54" s="7"/>
      <c r="F54" s="49"/>
    </row>
    <row r="55" spans="1:6" x14ac:dyDescent="0.25">
      <c r="A55" s="431">
        <v>391</v>
      </c>
      <c r="B55" s="432"/>
      <c r="C55" s="7"/>
      <c r="D55" s="7"/>
      <c r="E55" s="7"/>
      <c r="F55" s="49"/>
    </row>
    <row r="56" spans="1:6" x14ac:dyDescent="0.25">
      <c r="A56" s="49"/>
      <c r="B56" s="49"/>
      <c r="C56" s="7"/>
      <c r="D56" s="7"/>
      <c r="E56" s="7"/>
      <c r="F56" s="49"/>
    </row>
    <row r="57" spans="1:6" ht="15" x14ac:dyDescent="0.25">
      <c r="A57" s="383" t="s">
        <v>5</v>
      </c>
      <c r="B57" s="365" t="s">
        <v>6</v>
      </c>
      <c r="C57" s="412" t="s">
        <v>351</v>
      </c>
      <c r="D57" s="367" t="s">
        <v>711</v>
      </c>
      <c r="E57" s="367"/>
      <c r="F57" s="366"/>
    </row>
    <row r="58" spans="1:6" x14ac:dyDescent="0.25">
      <c r="A58" s="383"/>
      <c r="B58" s="365"/>
      <c r="C58" s="446"/>
      <c r="D58" s="462" t="s">
        <v>542</v>
      </c>
      <c r="E58" s="384" t="s">
        <v>9</v>
      </c>
      <c r="F58" s="384" t="s">
        <v>3</v>
      </c>
    </row>
    <row r="59" spans="1:6" x14ac:dyDescent="0.25">
      <c r="A59" s="383"/>
      <c r="B59" s="365"/>
      <c r="C59" s="413"/>
      <c r="D59" s="463"/>
      <c r="E59" s="385"/>
      <c r="F59" s="385"/>
    </row>
    <row r="60" spans="1:6" x14ac:dyDescent="0.25">
      <c r="A60" s="297">
        <v>1</v>
      </c>
      <c r="B60" s="316" t="s">
        <v>875</v>
      </c>
      <c r="C60" s="320" t="s">
        <v>953</v>
      </c>
      <c r="D60" s="272">
        <v>0</v>
      </c>
      <c r="E60" s="272">
        <v>16507</v>
      </c>
      <c r="F60" s="272">
        <f>+D60+E60</f>
        <v>16507</v>
      </c>
    </row>
    <row r="61" spans="1:6" x14ac:dyDescent="0.25">
      <c r="A61" s="297">
        <v>2</v>
      </c>
      <c r="B61" s="316" t="s">
        <v>937</v>
      </c>
      <c r="C61" s="320" t="s">
        <v>938</v>
      </c>
      <c r="D61" s="272">
        <v>0</v>
      </c>
      <c r="E61" s="272">
        <v>10520</v>
      </c>
      <c r="F61" s="272">
        <f t="shared" ref="F61:F70" si="1">+D61+E61</f>
        <v>10520</v>
      </c>
    </row>
    <row r="62" spans="1:6" x14ac:dyDescent="0.25">
      <c r="A62" s="297">
        <v>3</v>
      </c>
      <c r="B62" s="316" t="s">
        <v>939</v>
      </c>
      <c r="C62" s="320" t="s">
        <v>940</v>
      </c>
      <c r="D62" s="272">
        <v>0</v>
      </c>
      <c r="E62" s="272">
        <v>9885</v>
      </c>
      <c r="F62" s="272">
        <f t="shared" si="1"/>
        <v>9885</v>
      </c>
    </row>
    <row r="63" spans="1:6" x14ac:dyDescent="0.25">
      <c r="A63" s="297">
        <v>4</v>
      </c>
      <c r="B63" s="316" t="s">
        <v>859</v>
      </c>
      <c r="C63" s="320" t="s">
        <v>954</v>
      </c>
      <c r="D63" s="272">
        <v>4547</v>
      </c>
      <c r="E63" s="272">
        <v>6883</v>
      </c>
      <c r="F63" s="272">
        <f t="shared" si="1"/>
        <v>11430</v>
      </c>
    </row>
    <row r="64" spans="1:6" x14ac:dyDescent="0.25">
      <c r="A64" s="297">
        <v>5</v>
      </c>
      <c r="B64" s="316" t="s">
        <v>941</v>
      </c>
      <c r="C64" s="320" t="s">
        <v>942</v>
      </c>
      <c r="D64" s="272">
        <v>0</v>
      </c>
      <c r="E64" s="272">
        <v>5944</v>
      </c>
      <c r="F64" s="272">
        <f t="shared" si="1"/>
        <v>5944</v>
      </c>
    </row>
    <row r="65" spans="1:6" x14ac:dyDescent="0.25">
      <c r="A65" s="297">
        <v>6</v>
      </c>
      <c r="B65" s="316" t="s">
        <v>955</v>
      </c>
      <c r="C65" s="320" t="s">
        <v>956</v>
      </c>
      <c r="D65" s="272">
        <v>0</v>
      </c>
      <c r="E65" s="272">
        <v>2367</v>
      </c>
      <c r="F65" s="272">
        <f t="shared" si="1"/>
        <v>2367</v>
      </c>
    </row>
    <row r="66" spans="1:6" x14ac:dyDescent="0.25">
      <c r="A66" s="297">
        <v>7</v>
      </c>
      <c r="B66" s="316" t="s">
        <v>957</v>
      </c>
      <c r="C66" s="320" t="s">
        <v>958</v>
      </c>
      <c r="D66" s="272">
        <v>0</v>
      </c>
      <c r="E66" s="272">
        <v>2218</v>
      </c>
      <c r="F66" s="272">
        <f t="shared" si="1"/>
        <v>2218</v>
      </c>
    </row>
    <row r="67" spans="1:6" x14ac:dyDescent="0.25">
      <c r="A67" s="297">
        <v>8</v>
      </c>
      <c r="B67" s="316" t="s">
        <v>949</v>
      </c>
      <c r="C67" s="320" t="s">
        <v>900</v>
      </c>
      <c r="D67" s="272">
        <v>0</v>
      </c>
      <c r="E67" s="272">
        <v>1975</v>
      </c>
      <c r="F67" s="272">
        <f t="shared" si="1"/>
        <v>1975</v>
      </c>
    </row>
    <row r="68" spans="1:6" x14ac:dyDescent="0.25">
      <c r="A68" s="297">
        <v>9</v>
      </c>
      <c r="B68" s="316" t="s">
        <v>943</v>
      </c>
      <c r="C68" s="320" t="s">
        <v>944</v>
      </c>
      <c r="D68" s="272">
        <v>0</v>
      </c>
      <c r="E68" s="272">
        <v>1924</v>
      </c>
      <c r="F68" s="272">
        <f t="shared" si="1"/>
        <v>1924</v>
      </c>
    </row>
    <row r="69" spans="1:6" x14ac:dyDescent="0.25">
      <c r="A69" s="297">
        <v>10</v>
      </c>
      <c r="B69" s="316" t="s">
        <v>945</v>
      </c>
      <c r="C69" s="320" t="s">
        <v>946</v>
      </c>
      <c r="D69" s="272">
        <v>0</v>
      </c>
      <c r="E69" s="319">
        <v>1914</v>
      </c>
      <c r="F69" s="272">
        <f t="shared" si="1"/>
        <v>1914</v>
      </c>
    </row>
    <row r="70" spans="1:6" ht="15" x14ac:dyDescent="0.25">
      <c r="A70" s="415" t="s">
        <v>497</v>
      </c>
      <c r="B70" s="416"/>
      <c r="C70" s="417"/>
      <c r="D70" s="81"/>
      <c r="E70" s="272">
        <v>58245</v>
      </c>
      <c r="F70" s="272">
        <f t="shared" si="1"/>
        <v>58245</v>
      </c>
    </row>
    <row r="71" spans="1:6" ht="15" x14ac:dyDescent="0.25">
      <c r="A71" s="362" t="s">
        <v>371</v>
      </c>
      <c r="B71" s="419"/>
      <c r="C71" s="363"/>
      <c r="D71" s="274">
        <f t="shared" ref="D71:E71" si="2">SUM(D60:D70)</f>
        <v>4547</v>
      </c>
      <c r="E71" s="274">
        <f t="shared" si="2"/>
        <v>118382</v>
      </c>
      <c r="F71" s="274">
        <f>SUM(F60:F70)</f>
        <v>122929</v>
      </c>
    </row>
    <row r="72" spans="1:6" x14ac:dyDescent="0.25">
      <c r="A72" s="7"/>
      <c r="B72" s="7"/>
      <c r="C72" s="7"/>
      <c r="D72" s="7"/>
      <c r="E72" s="7"/>
      <c r="F72" s="49"/>
    </row>
    <row r="73" spans="1:6" x14ac:dyDescent="0.25">
      <c r="A73" s="7"/>
      <c r="B73" s="7"/>
      <c r="C73" s="7"/>
      <c r="D73" s="7"/>
      <c r="E73" s="7"/>
      <c r="F73" s="49"/>
    </row>
    <row r="74" spans="1:6" ht="15" x14ac:dyDescent="0.25">
      <c r="A74" s="407" t="s">
        <v>726</v>
      </c>
      <c r="B74" s="409"/>
      <c r="C74" s="7"/>
      <c r="D74" s="7"/>
      <c r="E74" s="7"/>
      <c r="F74" s="49"/>
    </row>
    <row r="75" spans="1:6" x14ac:dyDescent="0.25">
      <c r="A75" s="431">
        <v>393</v>
      </c>
      <c r="B75" s="432"/>
      <c r="C75" s="7"/>
      <c r="D75" s="7"/>
      <c r="E75" s="7"/>
      <c r="F75" s="49"/>
    </row>
    <row r="76" spans="1:6" x14ac:dyDescent="0.25">
      <c r="A76" s="7"/>
      <c r="B76" s="7"/>
      <c r="C76" s="7"/>
      <c r="D76" s="7"/>
      <c r="E76" s="7"/>
      <c r="F76" s="151"/>
    </row>
    <row r="77" spans="1:6" ht="15" x14ac:dyDescent="0.25">
      <c r="A77" s="359" t="s">
        <v>202</v>
      </c>
      <c r="B77" s="359"/>
    </row>
    <row r="78" spans="1:6" ht="15" x14ac:dyDescent="0.25">
      <c r="A78" s="22"/>
    </row>
    <row r="79" spans="1:6" ht="14.45" customHeight="1" x14ac:dyDescent="0.25">
      <c r="A79" s="380" t="s">
        <v>237</v>
      </c>
      <c r="B79" s="380"/>
    </row>
  </sheetData>
  <mergeCells count="34">
    <mergeCell ref="A70:C70"/>
    <mergeCell ref="A74:B74"/>
    <mergeCell ref="A75:B75"/>
    <mergeCell ref="A77:B77"/>
    <mergeCell ref="A79:B79"/>
    <mergeCell ref="A71:C71"/>
    <mergeCell ref="A57:A59"/>
    <mergeCell ref="B57:B59"/>
    <mergeCell ref="C57:C59"/>
    <mergeCell ref="D57:F57"/>
    <mergeCell ref="D58:D59"/>
    <mergeCell ref="E58:E59"/>
    <mergeCell ref="F58:F59"/>
    <mergeCell ref="A1:B1"/>
    <mergeCell ref="A3:C3"/>
    <mergeCell ref="A6:A7"/>
    <mergeCell ref="B6:B7"/>
    <mergeCell ref="A20:A21"/>
    <mergeCell ref="B20:B21"/>
    <mergeCell ref="A54:B54"/>
    <mergeCell ref="A55:B55"/>
    <mergeCell ref="C6:E6"/>
    <mergeCell ref="C20:E20"/>
    <mergeCell ref="A36:B36"/>
    <mergeCell ref="D39:D40"/>
    <mergeCell ref="E39:E40"/>
    <mergeCell ref="A34:B34"/>
    <mergeCell ref="A52:C52"/>
    <mergeCell ref="D38:F38"/>
    <mergeCell ref="A38:A40"/>
    <mergeCell ref="B38:B40"/>
    <mergeCell ref="C38:C40"/>
    <mergeCell ref="F39:F40"/>
    <mergeCell ref="A51:C5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
  <sheetViews>
    <sheetView showGridLines="0" topLeftCell="A4" zoomScale="80" zoomScaleNormal="80" workbookViewId="0">
      <selection activeCell="A3" sqref="A3:A5"/>
    </sheetView>
  </sheetViews>
  <sheetFormatPr baseColWidth="10" defaultColWidth="9.140625" defaultRowHeight="14.25" x14ac:dyDescent="0.25"/>
  <cols>
    <col min="1" max="1" width="133.28515625" style="2" customWidth="1"/>
    <col min="2" max="2" width="12.42578125" style="2" bestFit="1" customWidth="1"/>
    <col min="3" max="14" width="9.140625" style="2" customWidth="1"/>
    <col min="15" max="16384" width="9.140625" style="2"/>
  </cols>
  <sheetData>
    <row r="1" spans="1:1" ht="15" x14ac:dyDescent="0.25">
      <c r="A1" s="22" t="s">
        <v>152</v>
      </c>
    </row>
    <row r="2" spans="1:1" ht="15" x14ac:dyDescent="0.25">
      <c r="A2" s="14"/>
    </row>
    <row r="3" spans="1:1" ht="409.5" customHeight="1" x14ac:dyDescent="0.25">
      <c r="A3" s="357" t="s">
        <v>804</v>
      </c>
    </row>
    <row r="4" spans="1:1" ht="409.5" customHeight="1" x14ac:dyDescent="0.25">
      <c r="A4" s="358"/>
    </row>
    <row r="5" spans="1:1" ht="14.25" customHeight="1" x14ac:dyDescent="0.25">
      <c r="A5" s="358"/>
    </row>
  </sheetData>
  <mergeCells count="1">
    <mergeCell ref="A3:A5"/>
  </mergeCells>
  <pageMargins left="0.25" right="0.25"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showFormulas="1" showGridLines="0" zoomScale="70" zoomScaleNormal="70" workbookViewId="0">
      <selection activeCell="C100" sqref="C100"/>
    </sheetView>
  </sheetViews>
  <sheetFormatPr baseColWidth="10" defaultColWidth="11.42578125" defaultRowHeight="14.25" x14ac:dyDescent="0.25"/>
  <cols>
    <col min="1" max="1" width="22.7109375" style="17" customWidth="1"/>
    <col min="2" max="4" width="15.28515625" style="17" customWidth="1"/>
    <col min="5" max="5" width="12.5703125" style="17" customWidth="1"/>
    <col min="6" max="6" width="15.5703125" style="17" customWidth="1"/>
    <col min="7" max="7" width="21" style="17" bestFit="1" customWidth="1"/>
    <col min="8" max="8" width="13" style="17" customWidth="1"/>
    <col min="9" max="10" width="11.42578125" style="17" customWidth="1"/>
    <col min="11" max="16384" width="11.42578125" style="17"/>
  </cols>
  <sheetData>
    <row r="1" spans="1:10" ht="15" x14ac:dyDescent="0.25">
      <c r="A1" s="22" t="s">
        <v>167</v>
      </c>
      <c r="B1" s="22"/>
      <c r="C1" s="22"/>
      <c r="D1" s="22"/>
      <c r="E1" s="22"/>
      <c r="F1" s="22"/>
      <c r="G1" s="22"/>
      <c r="H1" s="22"/>
      <c r="I1" s="22"/>
      <c r="J1" s="22"/>
    </row>
    <row r="2" spans="1:10" x14ac:dyDescent="0.25">
      <c r="A2" s="59"/>
      <c r="B2" s="59"/>
    </row>
    <row r="3" spans="1:10" ht="15" x14ac:dyDescent="0.25">
      <c r="A3" s="22" t="s">
        <v>99</v>
      </c>
      <c r="B3" s="22"/>
      <c r="D3" s="22"/>
      <c r="F3" s="22"/>
      <c r="G3" s="22"/>
      <c r="H3" s="22"/>
      <c r="I3" s="22"/>
    </row>
    <row r="4" spans="1:10" ht="15" x14ac:dyDescent="0.25">
      <c r="A4" s="62"/>
      <c r="I4" s="122"/>
    </row>
    <row r="5" spans="1:10" ht="15.75" customHeight="1" x14ac:dyDescent="0.25">
      <c r="A5" s="365" t="s">
        <v>751</v>
      </c>
      <c r="B5" s="367"/>
      <c r="C5" s="367"/>
      <c r="D5" s="366"/>
      <c r="I5" s="122"/>
    </row>
    <row r="6" spans="1:10" ht="75" x14ac:dyDescent="0.25">
      <c r="A6" s="21" t="s">
        <v>351</v>
      </c>
      <c r="B6" s="21" t="s">
        <v>782</v>
      </c>
      <c r="C6" s="21" t="s">
        <v>783</v>
      </c>
      <c r="D6" s="21" t="s">
        <v>3</v>
      </c>
      <c r="I6" s="122"/>
    </row>
    <row r="7" spans="1:10" ht="28.5" x14ac:dyDescent="0.25">
      <c r="A7" s="152" t="s">
        <v>619</v>
      </c>
      <c r="B7" s="45"/>
      <c r="C7" s="45"/>
      <c r="D7" s="45"/>
      <c r="F7" s="15"/>
      <c r="I7" s="122"/>
    </row>
    <row r="8" spans="1:10" ht="28.5" x14ac:dyDescent="0.25">
      <c r="A8" s="152" t="s">
        <v>620</v>
      </c>
      <c r="B8" s="45"/>
      <c r="C8" s="45"/>
      <c r="D8" s="45"/>
      <c r="F8" s="15"/>
      <c r="I8" s="122"/>
    </row>
    <row r="9" spans="1:10" ht="44.25" customHeight="1" x14ac:dyDescent="0.25">
      <c r="A9" s="152" t="s">
        <v>621</v>
      </c>
      <c r="B9" s="45"/>
      <c r="C9" s="45"/>
      <c r="D9" s="45"/>
      <c r="F9" s="15"/>
      <c r="I9" s="122"/>
    </row>
    <row r="10" spans="1:10" ht="36" customHeight="1" x14ac:dyDescent="0.25">
      <c r="A10" s="152" t="s">
        <v>622</v>
      </c>
      <c r="B10" s="45"/>
      <c r="C10" s="45"/>
      <c r="D10" s="45"/>
      <c r="F10" s="15"/>
      <c r="I10" s="122"/>
    </row>
    <row r="11" spans="1:10" ht="37.5" customHeight="1" x14ac:dyDescent="0.25">
      <c r="A11" s="152" t="s">
        <v>498</v>
      </c>
      <c r="B11" s="45"/>
      <c r="C11" s="45"/>
      <c r="D11" s="45"/>
      <c r="F11" s="15"/>
      <c r="I11" s="122"/>
    </row>
    <row r="12" spans="1:10" ht="42.75" x14ac:dyDescent="0.25">
      <c r="A12" s="152" t="s">
        <v>499</v>
      </c>
      <c r="B12" s="45"/>
      <c r="C12" s="45"/>
      <c r="D12" s="45"/>
      <c r="F12" s="15"/>
      <c r="I12" s="122"/>
    </row>
    <row r="13" spans="1:10" ht="15" x14ac:dyDescent="0.25">
      <c r="A13" s="153" t="s">
        <v>11</v>
      </c>
      <c r="B13" s="154"/>
      <c r="C13" s="154"/>
      <c r="D13" s="155"/>
      <c r="I13" s="122"/>
    </row>
    <row r="14" spans="1:10" ht="15" x14ac:dyDescent="0.25">
      <c r="A14" s="7"/>
      <c r="B14" s="7"/>
      <c r="C14" s="7"/>
      <c r="D14" s="7"/>
      <c r="E14" s="49"/>
      <c r="I14" s="122"/>
      <c r="J14" s="49"/>
    </row>
    <row r="15" spans="1:10" ht="15" x14ac:dyDescent="0.25">
      <c r="A15" s="365" t="s">
        <v>711</v>
      </c>
      <c r="B15" s="367"/>
      <c r="C15" s="367"/>
      <c r="D15" s="366"/>
      <c r="E15" s="49"/>
      <c r="I15" s="122"/>
      <c r="J15" s="49"/>
    </row>
    <row r="16" spans="1:10" ht="75" x14ac:dyDescent="0.25">
      <c r="A16" s="21" t="s">
        <v>351</v>
      </c>
      <c r="B16" s="21" t="s">
        <v>727</v>
      </c>
      <c r="C16" s="21" t="s">
        <v>728</v>
      </c>
      <c r="D16" s="21" t="s">
        <v>3</v>
      </c>
      <c r="E16" s="49"/>
      <c r="I16" s="122"/>
      <c r="J16" s="49"/>
    </row>
    <row r="17" spans="1:10" ht="28.5" x14ac:dyDescent="0.25">
      <c r="A17" s="152" t="s">
        <v>619</v>
      </c>
      <c r="B17" s="45"/>
      <c r="C17" s="45"/>
      <c r="D17" s="45"/>
      <c r="E17" s="49"/>
      <c r="I17" s="122"/>
      <c r="J17" s="49"/>
    </row>
    <row r="18" spans="1:10" ht="28.5" x14ac:dyDescent="0.25">
      <c r="A18" s="152" t="s">
        <v>620</v>
      </c>
      <c r="B18" s="45"/>
      <c r="C18" s="45"/>
      <c r="D18" s="45"/>
      <c r="E18" s="49"/>
      <c r="F18" s="49"/>
      <c r="G18" s="49"/>
      <c r="H18" s="49"/>
      <c r="I18" s="122"/>
      <c r="J18" s="49"/>
    </row>
    <row r="19" spans="1:10" ht="42.75" customHeight="1" x14ac:dyDescent="0.25">
      <c r="A19" s="152" t="s">
        <v>621</v>
      </c>
      <c r="B19" s="45"/>
      <c r="C19" s="45"/>
      <c r="D19" s="45"/>
      <c r="E19" s="49"/>
      <c r="F19" s="49"/>
      <c r="G19" s="49"/>
      <c r="H19" s="49"/>
      <c r="I19" s="122"/>
      <c r="J19" s="49"/>
    </row>
    <row r="20" spans="1:10" ht="36" customHeight="1" x14ac:dyDescent="0.25">
      <c r="A20" s="152" t="s">
        <v>622</v>
      </c>
      <c r="B20" s="45"/>
      <c r="C20" s="45"/>
      <c r="D20" s="45"/>
      <c r="E20" s="49"/>
      <c r="F20" s="49"/>
      <c r="G20" s="49"/>
      <c r="H20" s="49"/>
      <c r="I20" s="122"/>
      <c r="J20" s="49"/>
    </row>
    <row r="21" spans="1:10" ht="39.75" customHeight="1" x14ac:dyDescent="0.25">
      <c r="A21" s="152" t="s">
        <v>498</v>
      </c>
      <c r="B21" s="45"/>
      <c r="C21" s="45"/>
      <c r="D21" s="45"/>
      <c r="E21" s="49"/>
      <c r="F21" s="49"/>
      <c r="G21" s="49"/>
      <c r="H21" s="49"/>
      <c r="I21" s="122"/>
      <c r="J21" s="49"/>
    </row>
    <row r="22" spans="1:10" ht="36.75" customHeight="1" x14ac:dyDescent="0.25">
      <c r="A22" s="152" t="s">
        <v>499</v>
      </c>
      <c r="B22" s="45"/>
      <c r="C22" s="45"/>
      <c r="D22" s="45"/>
      <c r="E22" s="49"/>
      <c r="F22" s="49"/>
      <c r="G22" s="49"/>
      <c r="H22" s="49"/>
      <c r="I22" s="122"/>
      <c r="J22" s="49"/>
    </row>
    <row r="23" spans="1:10" ht="15" x14ac:dyDescent="0.25">
      <c r="A23" s="153" t="s">
        <v>11</v>
      </c>
      <c r="B23" s="154"/>
      <c r="C23" s="154"/>
      <c r="D23" s="155"/>
      <c r="E23" s="49"/>
      <c r="F23" s="49"/>
      <c r="G23" s="49"/>
      <c r="H23" s="49"/>
      <c r="I23" s="122"/>
      <c r="J23" s="49"/>
    </row>
    <row r="24" spans="1:10" ht="15" x14ac:dyDescent="0.25">
      <c r="A24" s="7"/>
      <c r="B24" s="7"/>
      <c r="C24" s="7"/>
      <c r="D24" s="7"/>
      <c r="E24" s="49"/>
      <c r="F24" s="49"/>
      <c r="G24" s="49"/>
      <c r="H24" s="49"/>
      <c r="I24" s="122"/>
      <c r="J24" s="49"/>
    </row>
    <row r="25" spans="1:10" ht="15" x14ac:dyDescent="0.25">
      <c r="A25" s="360" t="s">
        <v>699</v>
      </c>
      <c r="B25" s="360"/>
      <c r="C25" s="7"/>
      <c r="D25" s="7"/>
      <c r="E25" s="49"/>
      <c r="F25" s="49"/>
      <c r="G25" s="49"/>
      <c r="H25" s="49"/>
      <c r="I25" s="122"/>
      <c r="J25" s="49"/>
    </row>
    <row r="26" spans="1:10" ht="15" x14ac:dyDescent="0.25">
      <c r="A26" s="7"/>
      <c r="B26" s="7"/>
      <c r="C26" s="7"/>
      <c r="D26" s="7"/>
      <c r="E26" s="49"/>
      <c r="F26" s="49"/>
      <c r="G26" s="49"/>
      <c r="H26" s="49"/>
      <c r="I26" s="122"/>
      <c r="J26" s="49"/>
    </row>
    <row r="27" spans="1:10" ht="15" x14ac:dyDescent="0.25">
      <c r="A27" s="365" t="s">
        <v>751</v>
      </c>
      <c r="B27" s="367"/>
      <c r="C27" s="367"/>
      <c r="D27" s="367"/>
      <c r="E27" s="367"/>
      <c r="F27" s="366"/>
      <c r="G27" s="49"/>
      <c r="H27" s="49"/>
      <c r="I27" s="122"/>
      <c r="J27" s="49"/>
    </row>
    <row r="28" spans="1:10" ht="30" x14ac:dyDescent="0.25">
      <c r="A28" s="21" t="s">
        <v>5</v>
      </c>
      <c r="B28" s="21" t="s">
        <v>6</v>
      </c>
      <c r="C28" s="21" t="s">
        <v>62</v>
      </c>
      <c r="D28" s="21" t="s">
        <v>317</v>
      </c>
      <c r="E28" s="21" t="s">
        <v>63</v>
      </c>
      <c r="F28" s="21" t="s">
        <v>368</v>
      </c>
      <c r="G28" s="49"/>
      <c r="H28" s="49"/>
      <c r="I28" s="122"/>
      <c r="J28" s="49"/>
    </row>
    <row r="29" spans="1:10" ht="15" x14ac:dyDescent="0.25">
      <c r="A29" s="6">
        <v>1</v>
      </c>
      <c r="B29" s="45"/>
      <c r="C29" s="45"/>
      <c r="D29" s="45"/>
      <c r="E29" s="45"/>
      <c r="F29" s="45"/>
      <c r="G29" s="49"/>
      <c r="H29" s="49"/>
      <c r="I29" s="122"/>
      <c r="J29" s="49"/>
    </row>
    <row r="30" spans="1:10" ht="15" x14ac:dyDescent="0.25">
      <c r="A30" s="6">
        <v>5</v>
      </c>
      <c r="B30" s="45"/>
      <c r="C30" s="45"/>
      <c r="D30" s="45"/>
      <c r="E30" s="45"/>
      <c r="F30" s="45"/>
      <c r="G30" s="49"/>
      <c r="H30" s="49"/>
      <c r="I30" s="122"/>
      <c r="J30" s="49"/>
    </row>
    <row r="31" spans="1:10" ht="15" x14ac:dyDescent="0.25">
      <c r="A31" s="6" t="s">
        <v>410</v>
      </c>
      <c r="B31" s="431"/>
      <c r="C31" s="438"/>
      <c r="D31" s="438"/>
      <c r="E31" s="432"/>
      <c r="F31" s="45"/>
      <c r="G31" s="49"/>
      <c r="H31" s="49"/>
      <c r="I31" s="122"/>
      <c r="J31" s="49"/>
    </row>
    <row r="32" spans="1:10" ht="15" x14ac:dyDescent="0.25">
      <c r="A32" s="365" t="s">
        <v>11</v>
      </c>
      <c r="B32" s="367"/>
      <c r="C32" s="367"/>
      <c r="D32" s="367"/>
      <c r="E32" s="366"/>
      <c r="F32" s="129"/>
      <c r="G32" s="49"/>
      <c r="H32" s="49"/>
      <c r="I32" s="122"/>
      <c r="J32" s="49"/>
    </row>
    <row r="33" spans="1:10" ht="15" x14ac:dyDescent="0.25">
      <c r="A33" s="7"/>
      <c r="B33" s="7"/>
      <c r="C33" s="7"/>
      <c r="D33" s="7"/>
      <c r="E33" s="49"/>
      <c r="F33" s="49"/>
      <c r="G33" s="49"/>
      <c r="H33" s="49"/>
      <c r="I33" s="122"/>
      <c r="J33" s="49"/>
    </row>
    <row r="34" spans="1:10" ht="15" x14ac:dyDescent="0.25">
      <c r="A34" s="411" t="s">
        <v>784</v>
      </c>
      <c r="B34" s="411"/>
      <c r="C34" s="411"/>
      <c r="D34" s="7"/>
      <c r="E34" s="49"/>
      <c r="F34" s="49"/>
      <c r="G34" s="49"/>
      <c r="H34" s="49"/>
      <c r="I34" s="122"/>
      <c r="J34" s="49"/>
    </row>
    <row r="35" spans="1:10" ht="15" x14ac:dyDescent="0.25">
      <c r="A35" s="380"/>
      <c r="B35" s="380"/>
      <c r="C35" s="380"/>
      <c r="D35" s="7"/>
      <c r="E35" s="49"/>
      <c r="F35" s="49"/>
      <c r="G35" s="49"/>
      <c r="H35" s="49"/>
      <c r="I35" s="122"/>
      <c r="J35" s="49"/>
    </row>
    <row r="36" spans="1:10" ht="15" x14ac:dyDescent="0.25">
      <c r="A36" s="7"/>
      <c r="B36" s="7"/>
      <c r="C36" s="7"/>
      <c r="D36" s="7"/>
      <c r="E36" s="49"/>
      <c r="F36" s="49"/>
      <c r="G36" s="49"/>
      <c r="H36" s="49"/>
      <c r="I36" s="122"/>
      <c r="J36" s="49"/>
    </row>
    <row r="37" spans="1:10" ht="15" x14ac:dyDescent="0.25">
      <c r="A37" s="7"/>
      <c r="B37" s="7"/>
      <c r="C37" s="7"/>
      <c r="D37" s="7"/>
      <c r="E37" s="49"/>
      <c r="F37" s="49"/>
      <c r="G37" s="49"/>
      <c r="H37" s="49"/>
      <c r="I37" s="122"/>
      <c r="J37" s="49"/>
    </row>
    <row r="38" spans="1:10" ht="15" x14ac:dyDescent="0.25">
      <c r="A38" s="365" t="s">
        <v>711</v>
      </c>
      <c r="B38" s="367"/>
      <c r="C38" s="367"/>
      <c r="D38" s="367"/>
      <c r="E38" s="367"/>
      <c r="F38" s="366"/>
      <c r="G38" s="49"/>
      <c r="H38" s="49"/>
      <c r="I38" s="122"/>
      <c r="J38" s="49"/>
    </row>
    <row r="39" spans="1:10" ht="30" x14ac:dyDescent="0.25">
      <c r="A39" s="21" t="s">
        <v>5</v>
      </c>
      <c r="B39" s="21" t="s">
        <v>6</v>
      </c>
      <c r="C39" s="21" t="s">
        <v>62</v>
      </c>
      <c r="D39" s="21" t="s">
        <v>317</v>
      </c>
      <c r="E39" s="21" t="s">
        <v>63</v>
      </c>
      <c r="F39" s="21" t="s">
        <v>368</v>
      </c>
      <c r="G39" s="49"/>
      <c r="H39" s="49"/>
      <c r="I39" s="122"/>
      <c r="J39" s="49"/>
    </row>
    <row r="40" spans="1:10" ht="15" x14ac:dyDescent="0.25">
      <c r="A40" s="42">
        <v>1</v>
      </c>
      <c r="B40" s="45"/>
      <c r="C40" s="45"/>
      <c r="D40" s="45"/>
      <c r="E40" s="45"/>
      <c r="F40" s="45"/>
      <c r="G40" s="49"/>
      <c r="H40" s="49"/>
      <c r="I40" s="122"/>
      <c r="J40" s="49"/>
    </row>
    <row r="41" spans="1:10" ht="15" x14ac:dyDescent="0.25">
      <c r="A41" s="42">
        <v>5</v>
      </c>
      <c r="B41" s="45"/>
      <c r="C41" s="45"/>
      <c r="D41" s="45"/>
      <c r="E41" s="45"/>
      <c r="F41" s="45"/>
      <c r="G41" s="49"/>
      <c r="H41" s="49"/>
      <c r="I41" s="122"/>
      <c r="J41" s="49"/>
    </row>
    <row r="42" spans="1:10" ht="15" x14ac:dyDescent="0.25">
      <c r="A42" s="6" t="s">
        <v>410</v>
      </c>
      <c r="B42" s="431"/>
      <c r="C42" s="438"/>
      <c r="D42" s="438"/>
      <c r="E42" s="432"/>
      <c r="F42" s="45"/>
      <c r="G42" s="49"/>
      <c r="H42" s="49"/>
      <c r="I42" s="122"/>
      <c r="J42" s="49"/>
    </row>
    <row r="43" spans="1:10" ht="15" x14ac:dyDescent="0.25">
      <c r="A43" s="365" t="s">
        <v>11</v>
      </c>
      <c r="B43" s="367"/>
      <c r="C43" s="367"/>
      <c r="D43" s="367"/>
      <c r="E43" s="366"/>
      <c r="F43" s="129"/>
      <c r="G43" s="49"/>
      <c r="H43" s="49"/>
      <c r="I43" s="122"/>
      <c r="J43" s="49"/>
    </row>
    <row r="44" spans="1:10" ht="15" x14ac:dyDescent="0.25">
      <c r="A44" s="7"/>
      <c r="B44" s="7"/>
      <c r="C44" s="7"/>
      <c r="D44" s="7"/>
      <c r="E44" s="49"/>
      <c r="F44" s="49"/>
      <c r="G44" s="49"/>
      <c r="H44" s="49"/>
      <c r="I44" s="122"/>
      <c r="J44" s="49"/>
    </row>
    <row r="45" spans="1:10" ht="15" x14ac:dyDescent="0.25">
      <c r="A45" s="411" t="s">
        <v>729</v>
      </c>
      <c r="B45" s="411"/>
      <c r="C45" s="411"/>
      <c r="D45" s="7"/>
      <c r="E45" s="49"/>
      <c r="F45" s="49"/>
      <c r="G45" s="49"/>
      <c r="H45" s="49"/>
      <c r="I45" s="49"/>
      <c r="J45" s="49"/>
    </row>
    <row r="46" spans="1:10" x14ac:dyDescent="0.25">
      <c r="A46" s="380"/>
      <c r="B46" s="380"/>
      <c r="C46" s="380"/>
      <c r="D46" s="7"/>
      <c r="E46" s="49"/>
      <c r="F46" s="49"/>
      <c r="G46" s="49"/>
      <c r="H46" s="49"/>
      <c r="I46" s="49"/>
      <c r="J46" s="49"/>
    </row>
    <row r="47" spans="1:10" x14ac:dyDescent="0.25">
      <c r="A47" s="49"/>
      <c r="B47" s="49"/>
      <c r="C47" s="49"/>
      <c r="D47" s="7"/>
      <c r="E47" s="49"/>
      <c r="F47" s="49"/>
      <c r="G47" s="49"/>
      <c r="H47" s="49"/>
      <c r="I47" s="49"/>
      <c r="J47" s="49"/>
    </row>
    <row r="48" spans="1:10" ht="57.95" customHeight="1" x14ac:dyDescent="0.25">
      <c r="A48" s="464" t="s">
        <v>697</v>
      </c>
      <c r="B48" s="465"/>
      <c r="C48" s="466"/>
      <c r="D48" s="156"/>
      <c r="E48" s="49"/>
      <c r="F48" s="49"/>
      <c r="G48" s="49"/>
      <c r="H48" s="49"/>
      <c r="I48" s="49"/>
      <c r="J48" s="49"/>
    </row>
    <row r="49" spans="1:10" x14ac:dyDescent="0.25">
      <c r="A49" s="156"/>
      <c r="B49" s="156"/>
      <c r="C49" s="156"/>
      <c r="D49" s="156"/>
      <c r="E49" s="49"/>
      <c r="F49" s="49"/>
      <c r="G49" s="49"/>
      <c r="H49" s="49"/>
      <c r="I49" s="49"/>
      <c r="J49" s="49"/>
    </row>
    <row r="50" spans="1:10" x14ac:dyDescent="0.25">
      <c r="A50" s="49"/>
      <c r="B50" s="49"/>
      <c r="C50" s="49"/>
      <c r="D50" s="7"/>
      <c r="E50" s="49"/>
      <c r="F50" s="49"/>
      <c r="G50" s="49"/>
      <c r="H50" s="49"/>
      <c r="I50" s="49"/>
      <c r="J50" s="49"/>
    </row>
    <row r="51" spans="1:10" ht="15" x14ac:dyDescent="0.25">
      <c r="A51" s="22" t="s">
        <v>100</v>
      </c>
      <c r="B51" s="22"/>
      <c r="C51" s="22"/>
      <c r="D51" s="22"/>
      <c r="E51" s="22"/>
      <c r="F51" s="22"/>
      <c r="G51" s="22"/>
      <c r="H51" s="22"/>
      <c r="I51" s="22"/>
      <c r="J51" s="49"/>
    </row>
    <row r="52" spans="1:10" ht="15" x14ac:dyDescent="0.25">
      <c r="A52" s="49"/>
      <c r="B52" s="49"/>
      <c r="C52" s="49"/>
      <c r="D52" s="22"/>
      <c r="E52" s="22"/>
      <c r="F52" s="22"/>
      <c r="G52" s="22"/>
      <c r="H52" s="22"/>
      <c r="I52" s="22"/>
      <c r="J52" s="49"/>
    </row>
    <row r="53" spans="1:10" ht="15" x14ac:dyDescent="0.25">
      <c r="A53" s="365" t="s">
        <v>751</v>
      </c>
      <c r="B53" s="367"/>
      <c r="C53" s="367"/>
      <c r="D53" s="366"/>
      <c r="E53" s="22"/>
      <c r="F53" s="22"/>
      <c r="G53" s="22"/>
      <c r="H53" s="22"/>
      <c r="I53" s="22"/>
      <c r="J53" s="49"/>
    </row>
    <row r="54" spans="1:10" ht="75" x14ac:dyDescent="0.25">
      <c r="A54" s="21" t="s">
        <v>351</v>
      </c>
      <c r="B54" s="21" t="s">
        <v>785</v>
      </c>
      <c r="C54" s="21" t="s">
        <v>786</v>
      </c>
      <c r="D54" s="21" t="s">
        <v>3</v>
      </c>
      <c r="E54" s="22"/>
      <c r="F54" s="22"/>
      <c r="G54" s="22"/>
      <c r="H54" s="22"/>
      <c r="I54" s="22"/>
      <c r="J54" s="49"/>
    </row>
    <row r="55" spans="1:10" ht="21.75" customHeight="1" x14ac:dyDescent="0.25">
      <c r="A55" s="152" t="s">
        <v>623</v>
      </c>
      <c r="B55" s="45"/>
      <c r="C55" s="45"/>
      <c r="D55" s="45"/>
      <c r="E55" s="22"/>
      <c r="F55" s="22"/>
      <c r="G55" s="22"/>
      <c r="H55" s="22"/>
      <c r="I55" s="22"/>
      <c r="J55" s="49"/>
    </row>
    <row r="56" spans="1:10" ht="36" customHeight="1" x14ac:dyDescent="0.25">
      <c r="A56" s="152" t="s">
        <v>624</v>
      </c>
      <c r="B56" s="45"/>
      <c r="C56" s="45"/>
      <c r="D56" s="45"/>
      <c r="E56" s="22"/>
      <c r="F56" s="22"/>
      <c r="G56" s="22"/>
      <c r="H56" s="22"/>
      <c r="I56" s="22"/>
      <c r="J56" s="22"/>
    </row>
    <row r="57" spans="1:10" ht="33.75" customHeight="1" x14ac:dyDescent="0.25">
      <c r="A57" s="152" t="s">
        <v>625</v>
      </c>
      <c r="B57" s="45"/>
      <c r="C57" s="45"/>
      <c r="D57" s="45"/>
      <c r="E57" s="22"/>
      <c r="F57" s="22"/>
      <c r="G57" s="22"/>
      <c r="H57" s="22"/>
      <c r="I57" s="22"/>
      <c r="J57" s="22"/>
    </row>
    <row r="58" spans="1:10" ht="30.75" customHeight="1" x14ac:dyDescent="0.25">
      <c r="A58" s="152" t="s">
        <v>626</v>
      </c>
      <c r="B58" s="45"/>
      <c r="C58" s="45"/>
      <c r="D58" s="45"/>
      <c r="E58" s="22"/>
      <c r="F58" s="22"/>
      <c r="G58" s="22"/>
      <c r="H58" s="22"/>
      <c r="I58" s="22"/>
      <c r="J58" s="22"/>
    </row>
    <row r="59" spans="1:10" ht="31.5" customHeight="1" x14ac:dyDescent="0.25">
      <c r="A59" s="152" t="s">
        <v>627</v>
      </c>
      <c r="B59" s="45"/>
      <c r="C59" s="45"/>
      <c r="D59" s="45"/>
      <c r="E59" s="22"/>
      <c r="F59" s="22"/>
      <c r="G59" s="22"/>
      <c r="H59" s="22"/>
      <c r="I59" s="22"/>
      <c r="J59" s="22"/>
    </row>
    <row r="60" spans="1:10" ht="36" customHeight="1" x14ac:dyDescent="0.25">
      <c r="A60" s="152" t="s">
        <v>500</v>
      </c>
      <c r="B60" s="45"/>
      <c r="C60" s="45"/>
      <c r="D60" s="45"/>
      <c r="E60" s="22"/>
      <c r="F60" s="22"/>
      <c r="G60" s="22"/>
      <c r="H60" s="22"/>
      <c r="I60" s="22"/>
      <c r="J60" s="22"/>
    </row>
    <row r="61" spans="1:10" ht="15.75" customHeight="1" x14ac:dyDescent="0.25">
      <c r="A61" s="153" t="s">
        <v>11</v>
      </c>
      <c r="B61" s="154"/>
      <c r="C61" s="154"/>
      <c r="D61" s="155"/>
      <c r="E61" s="22"/>
      <c r="F61" s="22"/>
      <c r="G61" s="22"/>
      <c r="H61" s="22"/>
      <c r="I61" s="22"/>
      <c r="J61" s="22"/>
    </row>
    <row r="62" spans="1:10" ht="15.75" customHeight="1" x14ac:dyDescent="0.25">
      <c r="A62" s="49"/>
      <c r="B62" s="49"/>
      <c r="C62" s="49"/>
      <c r="D62" s="22"/>
      <c r="E62" s="22"/>
      <c r="F62" s="22"/>
      <c r="G62" s="22"/>
      <c r="H62" s="22"/>
      <c r="I62" s="22"/>
      <c r="J62" s="22"/>
    </row>
    <row r="63" spans="1:10" ht="15.75" customHeight="1" x14ac:dyDescent="0.25">
      <c r="A63" s="365" t="s">
        <v>711</v>
      </c>
      <c r="B63" s="367"/>
      <c r="C63" s="367"/>
      <c r="D63" s="366"/>
      <c r="E63" s="22"/>
      <c r="F63" s="22"/>
      <c r="G63" s="22"/>
      <c r="H63" s="22"/>
      <c r="I63" s="22"/>
      <c r="J63" s="22"/>
    </row>
    <row r="64" spans="1:10" ht="75" x14ac:dyDescent="0.25">
      <c r="A64" s="21" t="s">
        <v>351</v>
      </c>
      <c r="B64" s="21" t="s">
        <v>787</v>
      </c>
      <c r="C64" s="21" t="s">
        <v>730</v>
      </c>
      <c r="D64" s="21" t="s">
        <v>3</v>
      </c>
      <c r="E64" s="22"/>
      <c r="F64" s="22"/>
      <c r="G64" s="22"/>
      <c r="H64" s="22"/>
      <c r="I64" s="22"/>
      <c r="J64" s="22"/>
    </row>
    <row r="65" spans="1:10" ht="21.75" customHeight="1" x14ac:dyDescent="0.25">
      <c r="A65" s="152" t="s">
        <v>623</v>
      </c>
      <c r="B65" s="45"/>
      <c r="C65" s="45"/>
      <c r="D65" s="45"/>
      <c r="E65" s="22"/>
      <c r="F65" s="22"/>
      <c r="G65" s="22"/>
      <c r="H65" s="22"/>
      <c r="I65" s="22"/>
      <c r="J65" s="22"/>
    </row>
    <row r="66" spans="1:10" ht="32.25" customHeight="1" x14ac:dyDescent="0.25">
      <c r="A66" s="152" t="s">
        <v>624</v>
      </c>
      <c r="B66" s="45"/>
      <c r="C66" s="45"/>
      <c r="D66" s="45"/>
      <c r="E66" s="22"/>
      <c r="F66" s="22"/>
      <c r="G66" s="22"/>
      <c r="H66" s="22"/>
      <c r="I66" s="22"/>
      <c r="J66" s="22"/>
    </row>
    <row r="67" spans="1:10" ht="35.25" customHeight="1" x14ac:dyDescent="0.25">
      <c r="A67" s="152" t="s">
        <v>625</v>
      </c>
      <c r="B67" s="45"/>
      <c r="C67" s="45"/>
      <c r="D67" s="45"/>
      <c r="E67" s="22"/>
      <c r="F67" s="22"/>
      <c r="G67" s="22"/>
      <c r="H67" s="22"/>
      <c r="I67" s="22"/>
      <c r="J67" s="22"/>
    </row>
    <row r="68" spans="1:10" ht="32.25" customHeight="1" x14ac:dyDescent="0.25">
      <c r="A68" s="152" t="s">
        <v>626</v>
      </c>
      <c r="B68" s="45"/>
      <c r="C68" s="45"/>
      <c r="D68" s="45"/>
      <c r="E68" s="22"/>
      <c r="F68" s="22"/>
      <c r="G68" s="22"/>
      <c r="H68" s="22"/>
      <c r="I68" s="22"/>
      <c r="J68" s="22"/>
    </row>
    <row r="69" spans="1:10" ht="33" customHeight="1" x14ac:dyDescent="0.25">
      <c r="A69" s="152" t="s">
        <v>627</v>
      </c>
      <c r="B69" s="45"/>
      <c r="C69" s="45"/>
      <c r="D69" s="45"/>
      <c r="E69" s="22"/>
      <c r="F69" s="22"/>
      <c r="G69" s="22"/>
      <c r="H69" s="22"/>
      <c r="I69" s="22"/>
      <c r="J69" s="22"/>
    </row>
    <row r="70" spans="1:10" ht="33" customHeight="1" x14ac:dyDescent="0.25">
      <c r="A70" s="152" t="s">
        <v>500</v>
      </c>
      <c r="B70" s="45"/>
      <c r="C70" s="45"/>
      <c r="D70" s="45"/>
      <c r="E70" s="22"/>
      <c r="F70" s="22"/>
      <c r="G70" s="22"/>
      <c r="H70" s="22"/>
      <c r="I70" s="22"/>
      <c r="J70" s="22"/>
    </row>
    <row r="71" spans="1:10" ht="15.75" customHeight="1" x14ac:dyDescent="0.25">
      <c r="A71" s="153" t="s">
        <v>11</v>
      </c>
      <c r="B71" s="154"/>
      <c r="C71" s="154"/>
      <c r="D71" s="155"/>
      <c r="E71" s="22"/>
      <c r="F71" s="22"/>
      <c r="G71" s="22"/>
      <c r="H71" s="22"/>
      <c r="I71" s="22"/>
      <c r="J71" s="22"/>
    </row>
    <row r="72" spans="1:10" ht="15.75" customHeight="1" x14ac:dyDescent="0.25">
      <c r="A72" s="49"/>
      <c r="B72" s="49"/>
      <c r="C72" s="49"/>
      <c r="D72" s="22"/>
      <c r="E72" s="22"/>
      <c r="F72" s="22"/>
      <c r="G72" s="22"/>
      <c r="H72" s="22"/>
      <c r="I72" s="22"/>
      <c r="J72" s="22"/>
    </row>
    <row r="73" spans="1:10" ht="27" customHeight="1" x14ac:dyDescent="0.25">
      <c r="A73" s="360" t="s">
        <v>698</v>
      </c>
      <c r="B73" s="360"/>
      <c r="C73" s="360"/>
      <c r="D73" s="22"/>
      <c r="E73" s="22"/>
      <c r="F73" s="22"/>
      <c r="G73" s="22"/>
      <c r="H73" s="22"/>
      <c r="I73" s="22"/>
      <c r="J73" s="22"/>
    </row>
    <row r="74" spans="1:10" ht="15.75" customHeight="1" x14ac:dyDescent="0.25">
      <c r="A74" s="49"/>
      <c r="B74" s="49"/>
      <c r="C74" s="49"/>
      <c r="D74" s="22"/>
      <c r="E74" s="22"/>
      <c r="F74" s="22"/>
      <c r="G74" s="22"/>
      <c r="H74" s="22"/>
      <c r="I74" s="22"/>
      <c r="J74" s="22"/>
    </row>
    <row r="75" spans="1:10" ht="15.75" customHeight="1" x14ac:dyDescent="0.25">
      <c r="A75" s="365" t="s">
        <v>751</v>
      </c>
      <c r="B75" s="367"/>
      <c r="C75" s="367"/>
      <c r="D75" s="367"/>
      <c r="E75" s="367"/>
      <c r="F75" s="366"/>
      <c r="G75" s="22"/>
      <c r="H75" s="22"/>
      <c r="I75" s="22"/>
      <c r="J75" s="22"/>
    </row>
    <row r="76" spans="1:10" ht="15.75" customHeight="1" x14ac:dyDescent="0.25">
      <c r="A76" s="21" t="s">
        <v>5</v>
      </c>
      <c r="B76" s="21" t="s">
        <v>6</v>
      </c>
      <c r="C76" s="21" t="s">
        <v>62</v>
      </c>
      <c r="D76" s="21" t="s">
        <v>317</v>
      </c>
      <c r="E76" s="21" t="s">
        <v>63</v>
      </c>
      <c r="F76" s="21" t="s">
        <v>368</v>
      </c>
      <c r="G76" s="22"/>
      <c r="H76" s="22"/>
      <c r="I76" s="22"/>
      <c r="J76" s="22"/>
    </row>
    <row r="77" spans="1:10" ht="15.75" customHeight="1" x14ac:dyDescent="0.25">
      <c r="A77" s="42">
        <v>1</v>
      </c>
      <c r="B77" s="45"/>
      <c r="C77" s="45"/>
      <c r="D77" s="45"/>
      <c r="E77" s="45"/>
      <c r="F77" s="45"/>
      <c r="G77" s="22"/>
      <c r="H77" s="22"/>
      <c r="I77" s="22"/>
      <c r="J77" s="22"/>
    </row>
    <row r="78" spans="1:10" ht="15.75" customHeight="1" x14ac:dyDescent="0.25">
      <c r="A78" s="42">
        <v>5</v>
      </c>
      <c r="B78" s="45"/>
      <c r="C78" s="45"/>
      <c r="D78" s="45"/>
      <c r="E78" s="45"/>
      <c r="F78" s="45"/>
      <c r="G78" s="22"/>
      <c r="H78" s="22"/>
      <c r="I78" s="22"/>
      <c r="J78" s="22"/>
    </row>
    <row r="79" spans="1:10" ht="15.75" customHeight="1" x14ac:dyDescent="0.25">
      <c r="A79" s="6" t="s">
        <v>410</v>
      </c>
      <c r="B79" s="431"/>
      <c r="C79" s="438"/>
      <c r="D79" s="438"/>
      <c r="E79" s="432"/>
      <c r="F79" s="45"/>
      <c r="G79" s="22"/>
      <c r="H79" s="22"/>
      <c r="I79" s="22"/>
      <c r="J79" s="22"/>
    </row>
    <row r="80" spans="1:10" ht="15.75" customHeight="1" x14ac:dyDescent="0.25">
      <c r="A80" s="362" t="s">
        <v>11</v>
      </c>
      <c r="B80" s="419"/>
      <c r="C80" s="419"/>
      <c r="D80" s="419"/>
      <c r="E80" s="363"/>
      <c r="F80" s="129"/>
      <c r="G80" s="22"/>
      <c r="H80" s="22"/>
      <c r="I80" s="22"/>
      <c r="J80" s="22"/>
    </row>
    <row r="81" spans="1:10" ht="15.75" customHeight="1" x14ac:dyDescent="0.25">
      <c r="A81" s="7"/>
      <c r="B81" s="7"/>
      <c r="C81" s="7"/>
      <c r="D81" s="7"/>
      <c r="E81" s="49"/>
      <c r="F81" s="49"/>
      <c r="G81" s="22"/>
      <c r="H81" s="22"/>
      <c r="I81" s="22"/>
      <c r="J81" s="22"/>
    </row>
    <row r="82" spans="1:10" ht="15.75" customHeight="1" x14ac:dyDescent="0.25">
      <c r="A82" s="411" t="s">
        <v>788</v>
      </c>
      <c r="B82" s="411"/>
      <c r="C82" s="411"/>
      <c r="D82" s="7"/>
      <c r="E82" s="49"/>
      <c r="F82" s="49"/>
      <c r="G82" s="22"/>
      <c r="H82" s="22"/>
      <c r="I82" s="22"/>
      <c r="J82" s="22"/>
    </row>
    <row r="83" spans="1:10" ht="15.75" customHeight="1" x14ac:dyDescent="0.25">
      <c r="A83" s="380"/>
      <c r="B83" s="380"/>
      <c r="C83" s="380"/>
      <c r="D83" s="7"/>
      <c r="E83" s="49"/>
      <c r="F83" s="49"/>
      <c r="G83" s="22"/>
      <c r="H83" s="22"/>
      <c r="I83" s="22"/>
      <c r="J83" s="22"/>
    </row>
    <row r="84" spans="1:10" ht="15.75" customHeight="1" x14ac:dyDescent="0.25">
      <c r="A84" s="7"/>
      <c r="B84" s="7"/>
      <c r="C84" s="7"/>
      <c r="D84" s="7"/>
      <c r="E84" s="49"/>
      <c r="F84" s="49"/>
      <c r="G84" s="22"/>
      <c r="H84" s="22"/>
      <c r="I84" s="22"/>
      <c r="J84" s="22"/>
    </row>
    <row r="85" spans="1:10" ht="15.75" customHeight="1" x14ac:dyDescent="0.25">
      <c r="A85" s="365" t="s">
        <v>711</v>
      </c>
      <c r="B85" s="367"/>
      <c r="C85" s="367"/>
      <c r="D85" s="367"/>
      <c r="E85" s="367"/>
      <c r="F85" s="366"/>
      <c r="G85" s="22"/>
      <c r="H85" s="22"/>
      <c r="I85" s="22"/>
      <c r="J85" s="22"/>
    </row>
    <row r="86" spans="1:10" ht="15.75" customHeight="1" x14ac:dyDescent="0.25">
      <c r="A86" s="21" t="s">
        <v>5</v>
      </c>
      <c r="B86" s="21" t="s">
        <v>6</v>
      </c>
      <c r="C86" s="21" t="s">
        <v>62</v>
      </c>
      <c r="D86" s="21" t="s">
        <v>317</v>
      </c>
      <c r="E86" s="21" t="s">
        <v>63</v>
      </c>
      <c r="F86" s="21" t="s">
        <v>368</v>
      </c>
      <c r="G86" s="22"/>
      <c r="H86" s="22"/>
      <c r="I86" s="22"/>
      <c r="J86" s="22"/>
    </row>
    <row r="87" spans="1:10" ht="15.75" customHeight="1" x14ac:dyDescent="0.25">
      <c r="A87" s="42">
        <v>1</v>
      </c>
      <c r="B87" s="45"/>
      <c r="C87" s="45"/>
      <c r="D87" s="45"/>
      <c r="E87" s="45"/>
      <c r="F87" s="45"/>
      <c r="G87" s="22"/>
      <c r="H87" s="22"/>
      <c r="I87" s="22"/>
      <c r="J87" s="22"/>
    </row>
    <row r="88" spans="1:10" ht="15.75" customHeight="1" x14ac:dyDescent="0.25">
      <c r="A88" s="42">
        <v>5</v>
      </c>
      <c r="B88" s="45"/>
      <c r="C88" s="45"/>
      <c r="D88" s="45"/>
      <c r="E88" s="45"/>
      <c r="F88" s="45"/>
      <c r="G88" s="22"/>
      <c r="H88" s="22"/>
      <c r="I88" s="22"/>
      <c r="J88" s="22"/>
    </row>
    <row r="89" spans="1:10" ht="15.75" customHeight="1" x14ac:dyDescent="0.25">
      <c r="A89" s="6" t="s">
        <v>410</v>
      </c>
      <c r="B89" s="431"/>
      <c r="C89" s="438"/>
      <c r="D89" s="438"/>
      <c r="E89" s="432"/>
      <c r="F89" s="45"/>
      <c r="G89" s="22"/>
      <c r="H89" s="22"/>
      <c r="I89" s="22"/>
      <c r="J89" s="22"/>
    </row>
    <row r="90" spans="1:10" ht="15.75" customHeight="1" x14ac:dyDescent="0.25">
      <c r="A90" s="362" t="s">
        <v>11</v>
      </c>
      <c r="B90" s="419"/>
      <c r="C90" s="419"/>
      <c r="D90" s="419"/>
      <c r="E90" s="363"/>
      <c r="F90" s="129"/>
      <c r="G90" s="22"/>
      <c r="H90" s="22"/>
      <c r="I90" s="22"/>
      <c r="J90" s="22"/>
    </row>
    <row r="91" spans="1:10" ht="15.75" customHeight="1" x14ac:dyDescent="0.25">
      <c r="A91" s="7"/>
      <c r="B91" s="7"/>
      <c r="C91" s="7"/>
      <c r="D91" s="7"/>
      <c r="E91" s="49"/>
      <c r="F91" s="49"/>
      <c r="G91" s="22"/>
      <c r="H91" s="22"/>
      <c r="I91" s="22"/>
      <c r="J91" s="22"/>
    </row>
    <row r="92" spans="1:10" ht="15.75" customHeight="1" x14ac:dyDescent="0.25">
      <c r="A92" s="411" t="s">
        <v>731</v>
      </c>
      <c r="B92" s="411"/>
      <c r="C92" s="411"/>
      <c r="D92" s="7"/>
      <c r="E92" s="49"/>
      <c r="F92" s="49"/>
      <c r="G92" s="22"/>
      <c r="H92" s="22"/>
      <c r="I92" s="22"/>
      <c r="J92" s="22"/>
    </row>
    <row r="93" spans="1:10" ht="15.75" customHeight="1" x14ac:dyDescent="0.25">
      <c r="A93" s="380"/>
      <c r="B93" s="380"/>
      <c r="C93" s="380"/>
      <c r="D93" s="7"/>
      <c r="E93" s="49"/>
      <c r="F93" s="49"/>
      <c r="G93" s="22"/>
      <c r="H93" s="22"/>
      <c r="I93" s="22"/>
      <c r="J93" s="22"/>
    </row>
    <row r="94" spans="1:10" ht="15.75" customHeight="1" x14ac:dyDescent="0.25">
      <c r="A94" s="49"/>
      <c r="B94" s="49"/>
      <c r="C94" s="49"/>
      <c r="D94" s="22"/>
      <c r="E94" s="22"/>
      <c r="F94" s="22"/>
      <c r="G94" s="22"/>
      <c r="H94" s="22"/>
      <c r="I94" s="22"/>
      <c r="J94" s="22"/>
    </row>
    <row r="95" spans="1:10" ht="15.75" customHeight="1" x14ac:dyDescent="0.25">
      <c r="A95" s="22" t="s">
        <v>202</v>
      </c>
      <c r="J95" s="22"/>
    </row>
    <row r="96" spans="1:10" ht="15.75" customHeight="1" x14ac:dyDescent="0.25">
      <c r="A96" s="22"/>
      <c r="J96" s="22"/>
    </row>
    <row r="97" spans="1:10" ht="15.75" customHeight="1" x14ac:dyDescent="0.25">
      <c r="A97" s="380" t="s">
        <v>237</v>
      </c>
      <c r="B97" s="380"/>
      <c r="C97" s="156"/>
      <c r="D97" s="156"/>
      <c r="J97" s="22"/>
    </row>
    <row r="98" spans="1:10" ht="15.6" customHeight="1" x14ac:dyDescent="0.25">
      <c r="J98" s="22"/>
    </row>
    <row r="99" spans="1:10" x14ac:dyDescent="0.25">
      <c r="C99" s="7"/>
      <c r="J99" s="151"/>
    </row>
    <row r="102" spans="1:10" ht="14.25" customHeight="1" x14ac:dyDescent="0.25"/>
  </sheetData>
  <mergeCells count="28">
    <mergeCell ref="A97:B97"/>
    <mergeCell ref="A5:D5"/>
    <mergeCell ref="A15:D15"/>
    <mergeCell ref="A53:D53"/>
    <mergeCell ref="A63:D63"/>
    <mergeCell ref="A27:F27"/>
    <mergeCell ref="A34:C34"/>
    <mergeCell ref="A35:C35"/>
    <mergeCell ref="B31:E31"/>
    <mergeCell ref="A32:E32"/>
    <mergeCell ref="A38:F38"/>
    <mergeCell ref="B42:E42"/>
    <mergeCell ref="A43:E43"/>
    <mergeCell ref="B89:E89"/>
    <mergeCell ref="A90:E90"/>
    <mergeCell ref="A92:C92"/>
    <mergeCell ref="A25:B25"/>
    <mergeCell ref="A73:C73"/>
    <mergeCell ref="A93:C93"/>
    <mergeCell ref="A75:F75"/>
    <mergeCell ref="B79:E79"/>
    <mergeCell ref="A80:E80"/>
    <mergeCell ref="A45:C45"/>
    <mergeCell ref="A46:C46"/>
    <mergeCell ref="A82:C82"/>
    <mergeCell ref="A83:C83"/>
    <mergeCell ref="A85:F85"/>
    <mergeCell ref="A48:C48"/>
  </mergeCells>
  <pageMargins left="0.25" right="0.25" top="0.75" bottom="0.75" header="0.3" footer="0.3"/>
  <pageSetup paperSize="9" scale="7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zoomScale="70" zoomScaleNormal="70" workbookViewId="0">
      <selection activeCell="I18" sqref="I18"/>
    </sheetView>
  </sheetViews>
  <sheetFormatPr baseColWidth="10" defaultColWidth="11.42578125" defaultRowHeight="14.25" x14ac:dyDescent="0.25"/>
  <cols>
    <col min="1" max="1" width="11.5703125" style="17" customWidth="1"/>
    <col min="2" max="2" width="57.5703125" style="17" customWidth="1"/>
    <col min="3" max="3" width="14.5703125" style="17" customWidth="1"/>
    <col min="4" max="4" width="14" style="17" customWidth="1"/>
    <col min="5" max="5" width="14.28515625" style="17" customWidth="1"/>
    <col min="6" max="6" width="16.28515625" style="17" customWidth="1"/>
    <col min="7" max="10" width="11.5703125" style="17" customWidth="1"/>
    <col min="11" max="12" width="11.42578125" style="17" customWidth="1"/>
    <col min="13" max="16384" width="11.42578125" style="17"/>
  </cols>
  <sheetData>
    <row r="1" spans="1:6" ht="15" x14ac:dyDescent="0.25">
      <c r="A1" s="359" t="s">
        <v>64</v>
      </c>
      <c r="B1" s="359"/>
      <c r="C1" s="359"/>
      <c r="D1" s="22"/>
      <c r="E1" s="22"/>
      <c r="F1" s="22"/>
    </row>
    <row r="2" spans="1:6" ht="15" x14ac:dyDescent="0.25">
      <c r="A2" s="20"/>
      <c r="B2" s="20"/>
      <c r="C2" s="20"/>
      <c r="D2" s="22"/>
      <c r="E2" s="22"/>
      <c r="F2" s="22"/>
    </row>
    <row r="3" spans="1:6" ht="15" x14ac:dyDescent="0.25">
      <c r="A3" s="359" t="s">
        <v>501</v>
      </c>
      <c r="B3" s="359"/>
      <c r="C3" s="20"/>
      <c r="D3" s="22"/>
      <c r="E3" s="22"/>
      <c r="F3" s="22"/>
    </row>
    <row r="4" spans="1:6" x14ac:dyDescent="0.25">
      <c r="A4" s="59"/>
    </row>
    <row r="5" spans="1:6" ht="14.25" customHeight="1" x14ac:dyDescent="0.25">
      <c r="A5" s="412" t="s">
        <v>112</v>
      </c>
      <c r="B5" s="412" t="s">
        <v>240</v>
      </c>
      <c r="C5" s="383" t="s">
        <v>751</v>
      </c>
      <c r="D5" s="383"/>
      <c r="E5" s="383"/>
      <c r="F5" s="383"/>
    </row>
    <row r="6" spans="1:6" ht="30" x14ac:dyDescent="0.25">
      <c r="A6" s="413"/>
      <c r="B6" s="413"/>
      <c r="C6" s="21" t="s">
        <v>341</v>
      </c>
      <c r="D6" s="21" t="s">
        <v>342</v>
      </c>
      <c r="E6" s="21" t="s">
        <v>13</v>
      </c>
      <c r="F6" s="21" t="s">
        <v>10</v>
      </c>
    </row>
    <row r="7" spans="1:6" s="15" customFormat="1" ht="21.75" customHeight="1" x14ac:dyDescent="0.2">
      <c r="A7" s="158">
        <v>21521</v>
      </c>
      <c r="B7" s="157" t="s">
        <v>344</v>
      </c>
      <c r="C7" s="158">
        <v>312323</v>
      </c>
      <c r="D7" s="158">
        <v>0</v>
      </c>
      <c r="E7" s="35">
        <v>0</v>
      </c>
      <c r="F7" s="158">
        <f>SUM(C7:E7)</f>
        <v>312323</v>
      </c>
    </row>
    <row r="8" spans="1:6" s="15" customFormat="1" ht="30" customHeight="1" x14ac:dyDescent="0.2">
      <c r="A8" s="158">
        <v>21522</v>
      </c>
      <c r="B8" s="157" t="s">
        <v>350</v>
      </c>
      <c r="C8" s="158">
        <v>159656</v>
      </c>
      <c r="D8" s="158">
        <v>0</v>
      </c>
      <c r="E8" s="35">
        <v>0</v>
      </c>
      <c r="F8" s="158">
        <f t="shared" ref="F8:F14" si="0">SUM(C8:E8)</f>
        <v>159656</v>
      </c>
    </row>
    <row r="9" spans="1:6" s="15" customFormat="1" ht="29.25" customHeight="1" x14ac:dyDescent="0.2">
      <c r="A9" s="158">
        <v>21529</v>
      </c>
      <c r="B9" s="157" t="s">
        <v>339</v>
      </c>
      <c r="C9" s="158">
        <v>43862</v>
      </c>
      <c r="D9" s="158">
        <v>0</v>
      </c>
      <c r="E9" s="35">
        <v>0</v>
      </c>
      <c r="F9" s="158">
        <f t="shared" si="0"/>
        <v>43862</v>
      </c>
    </row>
    <row r="10" spans="1:6" s="15" customFormat="1" ht="28.5" customHeight="1" x14ac:dyDescent="0.2">
      <c r="A10" s="158">
        <v>21530</v>
      </c>
      <c r="B10" s="157" t="s">
        <v>345</v>
      </c>
      <c r="C10" s="158">
        <v>0</v>
      </c>
      <c r="D10" s="158">
        <v>0</v>
      </c>
      <c r="E10" s="35">
        <v>0</v>
      </c>
      <c r="F10" s="158">
        <f t="shared" si="0"/>
        <v>0</v>
      </c>
    </row>
    <row r="11" spans="1:6" s="15" customFormat="1" ht="18" customHeight="1" x14ac:dyDescent="0.2">
      <c r="A11" s="158">
        <v>21531</v>
      </c>
      <c r="B11" s="157" t="s">
        <v>346</v>
      </c>
      <c r="C11" s="158">
        <v>144333</v>
      </c>
      <c r="D11" s="158">
        <v>0</v>
      </c>
      <c r="E11" s="35">
        <v>0</v>
      </c>
      <c r="F11" s="158">
        <f t="shared" si="0"/>
        <v>144333</v>
      </c>
    </row>
    <row r="12" spans="1:6" s="15" customFormat="1" ht="19.5" customHeight="1" x14ac:dyDescent="0.2">
      <c r="A12" s="158">
        <v>21532</v>
      </c>
      <c r="B12" s="157" t="s">
        <v>347</v>
      </c>
      <c r="C12" s="158">
        <v>0</v>
      </c>
      <c r="D12" s="158">
        <v>0</v>
      </c>
      <c r="E12" s="35">
        <v>0</v>
      </c>
      <c r="F12" s="158">
        <f t="shared" si="0"/>
        <v>0</v>
      </c>
    </row>
    <row r="13" spans="1:6" s="15" customFormat="1" ht="20.25" customHeight="1" x14ac:dyDescent="0.2">
      <c r="A13" s="158">
        <v>21534</v>
      </c>
      <c r="B13" s="157" t="s">
        <v>348</v>
      </c>
      <c r="C13" s="158">
        <v>0</v>
      </c>
      <c r="D13" s="158">
        <v>0</v>
      </c>
      <c r="E13" s="35">
        <v>0</v>
      </c>
      <c r="F13" s="158">
        <f t="shared" si="0"/>
        <v>0</v>
      </c>
    </row>
    <row r="14" spans="1:6" s="15" customFormat="1" ht="20.25" customHeight="1" thickBot="1" x14ac:dyDescent="0.25">
      <c r="A14" s="160">
        <v>22192</v>
      </c>
      <c r="B14" s="159" t="s">
        <v>349</v>
      </c>
      <c r="C14" s="160">
        <v>0</v>
      </c>
      <c r="D14" s="160">
        <v>0</v>
      </c>
      <c r="E14" s="160">
        <v>0</v>
      </c>
      <c r="F14" s="160">
        <f t="shared" si="0"/>
        <v>0</v>
      </c>
    </row>
    <row r="15" spans="1:6" ht="15.75" thickTop="1" x14ac:dyDescent="0.25">
      <c r="A15" s="65" t="s">
        <v>11</v>
      </c>
      <c r="B15" s="161"/>
      <c r="C15" s="29">
        <f>SUM(C7:C14)</f>
        <v>660174</v>
      </c>
      <c r="D15" s="29">
        <f t="shared" ref="D15:F15" si="1">SUM(D7:D14)</f>
        <v>0</v>
      </c>
      <c r="E15" s="29">
        <f t="shared" si="1"/>
        <v>0</v>
      </c>
      <c r="F15" s="29">
        <f t="shared" si="1"/>
        <v>660174</v>
      </c>
    </row>
    <row r="16" spans="1:6" x14ac:dyDescent="0.25">
      <c r="A16" s="59"/>
    </row>
    <row r="17" spans="1:6" x14ac:dyDescent="0.25">
      <c r="A17" s="59"/>
    </row>
    <row r="18" spans="1:6" ht="15" x14ac:dyDescent="0.25">
      <c r="A18" s="412" t="s">
        <v>112</v>
      </c>
      <c r="B18" s="412" t="s">
        <v>240</v>
      </c>
      <c r="C18" s="383" t="s">
        <v>711</v>
      </c>
      <c r="D18" s="383"/>
      <c r="E18" s="383"/>
      <c r="F18" s="383"/>
    </row>
    <row r="19" spans="1:6" ht="30" x14ac:dyDescent="0.25">
      <c r="A19" s="413"/>
      <c r="B19" s="413"/>
      <c r="C19" s="21" t="s">
        <v>341</v>
      </c>
      <c r="D19" s="21" t="s">
        <v>342</v>
      </c>
      <c r="E19" s="21" t="s">
        <v>13</v>
      </c>
      <c r="F19" s="21" t="s">
        <v>10</v>
      </c>
    </row>
    <row r="20" spans="1:6" s="15" customFormat="1" ht="20.25" customHeight="1" x14ac:dyDescent="0.2">
      <c r="A20" s="158">
        <v>21521</v>
      </c>
      <c r="B20" s="162" t="s">
        <v>344</v>
      </c>
      <c r="C20" s="322">
        <v>406646</v>
      </c>
      <c r="D20" s="322">
        <v>0</v>
      </c>
      <c r="E20" s="323">
        <v>0</v>
      </c>
      <c r="F20" s="322">
        <f>+C20+D20+E20</f>
        <v>406646</v>
      </c>
    </row>
    <row r="21" spans="1:6" s="15" customFormat="1" ht="32.25" customHeight="1" x14ac:dyDescent="0.2">
      <c r="A21" s="158">
        <v>21522</v>
      </c>
      <c r="B21" s="162" t="s">
        <v>350</v>
      </c>
      <c r="C21" s="322">
        <v>139060</v>
      </c>
      <c r="D21" s="322">
        <v>0</v>
      </c>
      <c r="E21" s="323">
        <v>0</v>
      </c>
      <c r="F21" s="322">
        <f t="shared" ref="F21:F26" si="2">+C21+D21+E21</f>
        <v>139060</v>
      </c>
    </row>
    <row r="22" spans="1:6" s="15" customFormat="1" ht="27.75" customHeight="1" x14ac:dyDescent="0.2">
      <c r="A22" s="158">
        <v>21529</v>
      </c>
      <c r="B22" s="162" t="s">
        <v>339</v>
      </c>
      <c r="C22" s="322">
        <v>76732</v>
      </c>
      <c r="D22" s="322">
        <v>0</v>
      </c>
      <c r="E22" s="323">
        <v>0</v>
      </c>
      <c r="F22" s="322">
        <f t="shared" si="2"/>
        <v>76732</v>
      </c>
    </row>
    <row r="23" spans="1:6" s="15" customFormat="1" ht="31.5" customHeight="1" x14ac:dyDescent="0.2">
      <c r="A23" s="158">
        <v>21530</v>
      </c>
      <c r="B23" s="162" t="s">
        <v>345</v>
      </c>
      <c r="C23" s="322">
        <v>0</v>
      </c>
      <c r="D23" s="322">
        <v>0</v>
      </c>
      <c r="E23" s="323">
        <v>0</v>
      </c>
      <c r="F23" s="322">
        <f t="shared" si="2"/>
        <v>0</v>
      </c>
    </row>
    <row r="24" spans="1:6" s="15" customFormat="1" ht="17.25" customHeight="1" x14ac:dyDescent="0.2">
      <c r="A24" s="158">
        <v>21531</v>
      </c>
      <c r="B24" s="162" t="s">
        <v>346</v>
      </c>
      <c r="C24" s="322">
        <v>42937</v>
      </c>
      <c r="D24" s="322">
        <v>0</v>
      </c>
      <c r="E24" s="323">
        <v>0</v>
      </c>
      <c r="F24" s="322">
        <f t="shared" si="2"/>
        <v>42937</v>
      </c>
    </row>
    <row r="25" spans="1:6" s="15" customFormat="1" ht="18.75" customHeight="1" x14ac:dyDescent="0.2">
      <c r="A25" s="158">
        <v>21532</v>
      </c>
      <c r="B25" s="162" t="s">
        <v>347</v>
      </c>
      <c r="C25" s="322">
        <v>0</v>
      </c>
      <c r="D25" s="322">
        <v>0</v>
      </c>
      <c r="E25" s="323">
        <v>0</v>
      </c>
      <c r="F25" s="322">
        <f t="shared" si="2"/>
        <v>0</v>
      </c>
    </row>
    <row r="26" spans="1:6" s="15" customFormat="1" ht="19.5" customHeight="1" x14ac:dyDescent="0.2">
      <c r="A26" s="158">
        <v>21534</v>
      </c>
      <c r="B26" s="162" t="s">
        <v>348</v>
      </c>
      <c r="C26" s="322">
        <v>0</v>
      </c>
      <c r="D26" s="322">
        <v>0</v>
      </c>
      <c r="E26" s="323">
        <v>0</v>
      </c>
      <c r="F26" s="322">
        <f t="shared" si="2"/>
        <v>0</v>
      </c>
    </row>
    <row r="27" spans="1:6" s="15" customFormat="1" ht="22.5" customHeight="1" thickBot="1" x14ac:dyDescent="0.25">
      <c r="A27" s="160">
        <v>22192</v>
      </c>
      <c r="B27" s="163" t="s">
        <v>349</v>
      </c>
      <c r="C27" s="324">
        <v>0</v>
      </c>
      <c r="D27" s="324">
        <v>0</v>
      </c>
      <c r="E27" s="324">
        <v>0</v>
      </c>
      <c r="F27" s="324">
        <v>0</v>
      </c>
    </row>
    <row r="28" spans="1:6" ht="15.75" thickTop="1" x14ac:dyDescent="0.25">
      <c r="A28" s="65" t="s">
        <v>11</v>
      </c>
      <c r="B28" s="161"/>
      <c r="C28" s="302">
        <f>SUM(C20:C27)</f>
        <v>665375</v>
      </c>
      <c r="D28" s="302">
        <f t="shared" ref="D28:F28" si="3">SUM(D20:D27)</f>
        <v>0</v>
      </c>
      <c r="E28" s="302">
        <f t="shared" si="3"/>
        <v>0</v>
      </c>
      <c r="F28" s="302">
        <f t="shared" si="3"/>
        <v>665375</v>
      </c>
    </row>
    <row r="29" spans="1:6" x14ac:dyDescent="0.25">
      <c r="A29" s="59"/>
    </row>
    <row r="30" spans="1:6" ht="15" x14ac:dyDescent="0.25">
      <c r="A30" s="359" t="s">
        <v>231</v>
      </c>
      <c r="B30" s="359"/>
    </row>
    <row r="31" spans="1:6" ht="15" x14ac:dyDescent="0.25">
      <c r="A31" s="22"/>
    </row>
    <row r="32" spans="1:6" ht="14.45" customHeight="1" x14ac:dyDescent="0.25">
      <c r="A32" s="380" t="s">
        <v>237</v>
      </c>
      <c r="B32" s="380"/>
      <c r="C32" s="33"/>
      <c r="D32" s="33"/>
    </row>
  </sheetData>
  <mergeCells count="10">
    <mergeCell ref="A32:B32"/>
    <mergeCell ref="A30:B30"/>
    <mergeCell ref="A3:B3"/>
    <mergeCell ref="A1:C1"/>
    <mergeCell ref="A5:A6"/>
    <mergeCell ref="B5:B6"/>
    <mergeCell ref="C5:F5"/>
    <mergeCell ref="A18:A19"/>
    <mergeCell ref="B18:B19"/>
    <mergeCell ref="C18:F18"/>
  </mergeCells>
  <pageMargins left="0.25" right="0.25" top="0.75" bottom="0.75" header="0.3" footer="0.3"/>
  <pageSetup paperSize="9" scale="90" fitToHeight="0"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showGridLines="0" zoomScale="63" zoomScaleNormal="80" workbookViewId="0">
      <selection activeCell="I39" sqref="I39"/>
    </sheetView>
  </sheetViews>
  <sheetFormatPr baseColWidth="10" defaultColWidth="11.42578125" defaultRowHeight="14.25" x14ac:dyDescent="0.25"/>
  <cols>
    <col min="1" max="1" width="11" style="17" customWidth="1"/>
    <col min="2" max="2" width="59" style="17" customWidth="1"/>
    <col min="3" max="6" width="17.42578125" style="17" customWidth="1"/>
    <col min="7" max="8" width="11.42578125" style="17" customWidth="1"/>
    <col min="9" max="16384" width="11.42578125" style="17"/>
  </cols>
  <sheetData>
    <row r="1" spans="1:6" ht="15" x14ac:dyDescent="0.25">
      <c r="A1" s="359" t="s">
        <v>65</v>
      </c>
      <c r="B1" s="359"/>
      <c r="C1" s="359"/>
      <c r="D1" s="22"/>
      <c r="E1" s="22"/>
      <c r="F1" s="22"/>
    </row>
    <row r="2" spans="1:6" ht="15" x14ac:dyDescent="0.25">
      <c r="A2" s="20"/>
      <c r="B2" s="20"/>
      <c r="C2" s="20"/>
      <c r="D2" s="22"/>
      <c r="E2" s="22"/>
      <c r="F2" s="22"/>
    </row>
    <row r="3" spans="1:6" ht="15" x14ac:dyDescent="0.25">
      <c r="A3" s="359" t="s">
        <v>503</v>
      </c>
      <c r="B3" s="359"/>
    </row>
    <row r="4" spans="1:6" ht="15" x14ac:dyDescent="0.25">
      <c r="A4" s="47"/>
      <c r="C4" s="22"/>
      <c r="D4" s="22"/>
    </row>
    <row r="5" spans="1:6" ht="14.25" customHeight="1" x14ac:dyDescent="0.25">
      <c r="A5" s="412" t="s">
        <v>112</v>
      </c>
      <c r="B5" s="412" t="s">
        <v>240</v>
      </c>
      <c r="C5" s="383" t="s">
        <v>751</v>
      </c>
      <c r="D5" s="383"/>
      <c r="E5" s="383"/>
      <c r="F5" s="383"/>
    </row>
    <row r="6" spans="1:6" ht="30" x14ac:dyDescent="0.25">
      <c r="A6" s="413"/>
      <c r="B6" s="413"/>
      <c r="C6" s="21" t="s">
        <v>341</v>
      </c>
      <c r="D6" s="21" t="s">
        <v>342</v>
      </c>
      <c r="E6" s="21" t="s">
        <v>13</v>
      </c>
      <c r="F6" s="21" t="s">
        <v>10</v>
      </c>
    </row>
    <row r="7" spans="1:6" s="15" customFormat="1" ht="29.25" customHeight="1" x14ac:dyDescent="0.2">
      <c r="A7" s="158">
        <v>21523</v>
      </c>
      <c r="B7" s="162" t="s">
        <v>333</v>
      </c>
      <c r="C7" s="158">
        <v>0</v>
      </c>
      <c r="D7" s="158">
        <v>0</v>
      </c>
      <c r="E7" s="35">
        <v>0</v>
      </c>
      <c r="F7" s="158">
        <v>0</v>
      </c>
    </row>
    <row r="8" spans="1:6" s="15" customFormat="1" ht="30.75" customHeight="1" x14ac:dyDescent="0.2">
      <c r="A8" s="158">
        <v>21524</v>
      </c>
      <c r="B8" s="162" t="s">
        <v>334</v>
      </c>
      <c r="C8" s="158">
        <v>0</v>
      </c>
      <c r="D8" s="158">
        <v>0</v>
      </c>
      <c r="E8" s="35">
        <v>0</v>
      </c>
      <c r="F8" s="158">
        <v>0</v>
      </c>
    </row>
    <row r="9" spans="1:6" s="15" customFormat="1" ht="19.5" customHeight="1" x14ac:dyDescent="0.2">
      <c r="A9" s="158">
        <v>21525</v>
      </c>
      <c r="B9" s="162" t="s">
        <v>335</v>
      </c>
      <c r="C9" s="158">
        <v>0</v>
      </c>
      <c r="D9" s="158">
        <v>0</v>
      </c>
      <c r="E9" s="35">
        <v>0</v>
      </c>
      <c r="F9" s="158">
        <v>0</v>
      </c>
    </row>
    <row r="10" spans="1:6" s="15" customFormat="1" ht="28.5" customHeight="1" x14ac:dyDescent="0.2">
      <c r="A10" s="158">
        <v>21526</v>
      </c>
      <c r="B10" s="162" t="s">
        <v>336</v>
      </c>
      <c r="C10" s="158">
        <v>0</v>
      </c>
      <c r="D10" s="158">
        <v>0</v>
      </c>
      <c r="E10" s="35">
        <v>0</v>
      </c>
      <c r="F10" s="158">
        <v>0</v>
      </c>
    </row>
    <row r="11" spans="1:6" s="15" customFormat="1" ht="19.5" customHeight="1" x14ac:dyDescent="0.2">
      <c r="A11" s="158">
        <v>21527</v>
      </c>
      <c r="B11" s="162" t="s">
        <v>337</v>
      </c>
      <c r="C11" s="158">
        <v>0</v>
      </c>
      <c r="D11" s="158">
        <v>0</v>
      </c>
      <c r="E11" s="35">
        <v>0</v>
      </c>
      <c r="F11" s="158">
        <v>0</v>
      </c>
    </row>
    <row r="12" spans="1:6" s="15" customFormat="1" ht="30" customHeight="1" x14ac:dyDescent="0.2">
      <c r="A12" s="158">
        <v>21528</v>
      </c>
      <c r="B12" s="162" t="s">
        <v>338</v>
      </c>
      <c r="C12" s="158">
        <v>0</v>
      </c>
      <c r="D12" s="158">
        <v>0</v>
      </c>
      <c r="E12" s="35">
        <v>0</v>
      </c>
      <c r="F12" s="158">
        <v>0</v>
      </c>
    </row>
    <row r="13" spans="1:6" s="15" customFormat="1" ht="30" customHeight="1" x14ac:dyDescent="0.2">
      <c r="A13" s="158">
        <v>21533</v>
      </c>
      <c r="B13" s="162" t="s">
        <v>340</v>
      </c>
      <c r="C13" s="158">
        <v>0</v>
      </c>
      <c r="D13" s="158">
        <v>0</v>
      </c>
      <c r="E13" s="35">
        <v>0</v>
      </c>
      <c r="F13" s="158">
        <v>0</v>
      </c>
    </row>
    <row r="14" spans="1:6" s="15" customFormat="1" ht="30" customHeight="1" thickBot="1" x14ac:dyDescent="0.25">
      <c r="A14" s="160">
        <v>22193</v>
      </c>
      <c r="B14" s="163" t="s">
        <v>343</v>
      </c>
      <c r="C14" s="160">
        <v>0</v>
      </c>
      <c r="D14" s="160">
        <v>0</v>
      </c>
      <c r="E14" s="36">
        <v>0</v>
      </c>
      <c r="F14" s="160">
        <v>0</v>
      </c>
    </row>
    <row r="15" spans="1:6" ht="15.75" thickTop="1" x14ac:dyDescent="0.25">
      <c r="A15" s="65" t="s">
        <v>11</v>
      </c>
      <c r="B15" s="161"/>
      <c r="C15" s="29">
        <f t="shared" ref="C15:F15" si="0">SUM(C7:C14)</f>
        <v>0</v>
      </c>
      <c r="D15" s="29">
        <f t="shared" si="0"/>
        <v>0</v>
      </c>
      <c r="E15" s="29">
        <f t="shared" si="0"/>
        <v>0</v>
      </c>
      <c r="F15" s="29">
        <f t="shared" si="0"/>
        <v>0</v>
      </c>
    </row>
    <row r="16" spans="1:6" x14ac:dyDescent="0.25">
      <c r="A16" s="59"/>
    </row>
    <row r="17" spans="1:6" x14ac:dyDescent="0.25">
      <c r="A17" s="59"/>
    </row>
    <row r="18" spans="1:6" ht="15" x14ac:dyDescent="0.25">
      <c r="A18" s="412" t="s">
        <v>112</v>
      </c>
      <c r="B18" s="412" t="s">
        <v>240</v>
      </c>
      <c r="C18" s="383" t="s">
        <v>711</v>
      </c>
      <c r="D18" s="383"/>
      <c r="E18" s="383"/>
      <c r="F18" s="383"/>
    </row>
    <row r="19" spans="1:6" ht="30" x14ac:dyDescent="0.25">
      <c r="A19" s="413"/>
      <c r="B19" s="413"/>
      <c r="C19" s="21" t="s">
        <v>341</v>
      </c>
      <c r="D19" s="21" t="s">
        <v>342</v>
      </c>
      <c r="E19" s="21" t="s">
        <v>13</v>
      </c>
      <c r="F19" s="21" t="s">
        <v>10</v>
      </c>
    </row>
    <row r="20" spans="1:6" s="15" customFormat="1" ht="31.5" customHeight="1" x14ac:dyDescent="0.2">
      <c r="A20" s="158">
        <v>21523</v>
      </c>
      <c r="B20" s="162" t="s">
        <v>333</v>
      </c>
      <c r="C20" s="322">
        <v>164354</v>
      </c>
      <c r="D20" s="322">
        <v>0</v>
      </c>
      <c r="E20" s="323">
        <v>0</v>
      </c>
      <c r="F20" s="322">
        <f>+C20</f>
        <v>164354</v>
      </c>
    </row>
    <row r="21" spans="1:6" s="15" customFormat="1" ht="31.5" customHeight="1" x14ac:dyDescent="0.2">
      <c r="A21" s="158">
        <v>21524</v>
      </c>
      <c r="B21" s="162" t="s">
        <v>334</v>
      </c>
      <c r="C21" s="322">
        <v>0</v>
      </c>
      <c r="D21" s="322">
        <v>0</v>
      </c>
      <c r="E21" s="323">
        <v>0</v>
      </c>
      <c r="F21" s="322">
        <v>0</v>
      </c>
    </row>
    <row r="22" spans="1:6" s="15" customFormat="1" ht="24" customHeight="1" x14ac:dyDescent="0.2">
      <c r="A22" s="158">
        <v>21525</v>
      </c>
      <c r="B22" s="162" t="s">
        <v>335</v>
      </c>
      <c r="C22" s="322">
        <v>3922</v>
      </c>
      <c r="D22" s="322">
        <v>0</v>
      </c>
      <c r="E22" s="323">
        <v>0</v>
      </c>
      <c r="F22" s="322">
        <v>3922</v>
      </c>
    </row>
    <row r="23" spans="1:6" s="15" customFormat="1" ht="33" customHeight="1" x14ac:dyDescent="0.2">
      <c r="A23" s="158">
        <v>21526</v>
      </c>
      <c r="B23" s="162" t="s">
        <v>336</v>
      </c>
      <c r="C23" s="322">
        <v>0</v>
      </c>
      <c r="D23" s="322">
        <v>0</v>
      </c>
      <c r="E23" s="323">
        <v>0</v>
      </c>
      <c r="F23" s="322">
        <v>0</v>
      </c>
    </row>
    <row r="24" spans="1:6" s="15" customFormat="1" ht="25.5" customHeight="1" x14ac:dyDescent="0.2">
      <c r="A24" s="158">
        <v>21527</v>
      </c>
      <c r="B24" s="162" t="s">
        <v>337</v>
      </c>
      <c r="C24" s="322">
        <v>0</v>
      </c>
      <c r="D24" s="322">
        <v>0</v>
      </c>
      <c r="E24" s="323">
        <v>0</v>
      </c>
      <c r="F24" s="322">
        <v>0</v>
      </c>
    </row>
    <row r="25" spans="1:6" s="15" customFormat="1" ht="36" customHeight="1" x14ac:dyDescent="0.2">
      <c r="A25" s="158">
        <v>21528</v>
      </c>
      <c r="B25" s="162" t="s">
        <v>338</v>
      </c>
      <c r="C25" s="322">
        <v>0</v>
      </c>
      <c r="D25" s="322">
        <v>0</v>
      </c>
      <c r="E25" s="323">
        <v>0</v>
      </c>
      <c r="F25" s="322">
        <v>0</v>
      </c>
    </row>
    <row r="26" spans="1:6" s="15" customFormat="1" ht="31.5" customHeight="1" x14ac:dyDescent="0.2">
      <c r="A26" s="158">
        <v>21533</v>
      </c>
      <c r="B26" s="162" t="s">
        <v>340</v>
      </c>
      <c r="C26" s="322">
        <v>0</v>
      </c>
      <c r="D26" s="322">
        <v>0</v>
      </c>
      <c r="E26" s="323">
        <v>0</v>
      </c>
      <c r="F26" s="322">
        <v>0</v>
      </c>
    </row>
    <row r="27" spans="1:6" s="15" customFormat="1" ht="35.25" customHeight="1" thickBot="1" x14ac:dyDescent="0.25">
      <c r="A27" s="160">
        <v>22193</v>
      </c>
      <c r="B27" s="163" t="s">
        <v>343</v>
      </c>
      <c r="C27" s="324">
        <v>0</v>
      </c>
      <c r="D27" s="324">
        <v>0</v>
      </c>
      <c r="E27" s="325">
        <v>0</v>
      </c>
      <c r="F27" s="324">
        <v>0</v>
      </c>
    </row>
    <row r="28" spans="1:6" ht="15.75" thickTop="1" x14ac:dyDescent="0.25">
      <c r="A28" s="65" t="s">
        <v>11</v>
      </c>
      <c r="B28" s="161"/>
      <c r="C28" s="302">
        <f t="shared" ref="C28:F28" si="1">SUM(C20:C27)</f>
        <v>168276</v>
      </c>
      <c r="D28" s="302">
        <f t="shared" si="1"/>
        <v>0</v>
      </c>
      <c r="E28" s="302">
        <f t="shared" si="1"/>
        <v>0</v>
      </c>
      <c r="F28" s="302">
        <f t="shared" si="1"/>
        <v>168276</v>
      </c>
    </row>
    <row r="29" spans="1:6" x14ac:dyDescent="0.25">
      <c r="A29" s="59"/>
    </row>
    <row r="30" spans="1:6" ht="15" x14ac:dyDescent="0.25">
      <c r="A30" s="359" t="s">
        <v>231</v>
      </c>
      <c r="B30" s="359"/>
    </row>
    <row r="31" spans="1:6" ht="15" x14ac:dyDescent="0.25">
      <c r="A31" s="22"/>
    </row>
    <row r="32" spans="1:6" ht="14.25" customHeight="1" x14ac:dyDescent="0.25">
      <c r="A32" s="414" t="s">
        <v>959</v>
      </c>
      <c r="B32" s="414"/>
      <c r="C32" s="156"/>
      <c r="D32" s="156"/>
    </row>
    <row r="48" spans="1:3" x14ac:dyDescent="0.25">
      <c r="A48" s="364"/>
      <c r="B48" s="364"/>
      <c r="C48" s="364"/>
    </row>
  </sheetData>
  <mergeCells count="11">
    <mergeCell ref="A1:C1"/>
    <mergeCell ref="A48:C48"/>
    <mergeCell ref="A5:A6"/>
    <mergeCell ref="B5:B6"/>
    <mergeCell ref="C5:F5"/>
    <mergeCell ref="A18:A19"/>
    <mergeCell ref="B18:B19"/>
    <mergeCell ref="C18:F18"/>
    <mergeCell ref="A3:B3"/>
    <mergeCell ref="A32:B32"/>
    <mergeCell ref="A30:B30"/>
  </mergeCells>
  <pageMargins left="0.25" right="0.25" top="0.75" bottom="0.75" header="0.3" footer="0.3"/>
  <pageSetup paperSize="9" scale="93" fitToHeight="0" orientation="landscape"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showGridLines="0" topLeftCell="A16" zoomScale="80" zoomScaleNormal="80" workbookViewId="0">
      <selection activeCell="H49" sqref="H49"/>
    </sheetView>
  </sheetViews>
  <sheetFormatPr baseColWidth="10" defaultColWidth="11.42578125" defaultRowHeight="14.25" x14ac:dyDescent="0.25"/>
  <cols>
    <col min="1" max="1" width="37.140625" style="17" customWidth="1"/>
    <col min="2" max="2" width="17.5703125" style="17" customWidth="1"/>
    <col min="3" max="3" width="16.5703125" style="17" customWidth="1"/>
    <col min="4" max="4" width="19.42578125" style="17" customWidth="1"/>
    <col min="5" max="5" width="13.42578125" style="17" customWidth="1"/>
    <col min="6" max="11" width="11.42578125" style="17" customWidth="1"/>
    <col min="12" max="16384" width="11.42578125" style="17"/>
  </cols>
  <sheetData>
    <row r="1" spans="1:7" ht="15" x14ac:dyDescent="0.25">
      <c r="A1" s="22" t="s">
        <v>186</v>
      </c>
      <c r="B1" s="22"/>
      <c r="D1" s="22"/>
      <c r="E1" s="22"/>
      <c r="F1" s="22"/>
    </row>
    <row r="2" spans="1:7" ht="15" x14ac:dyDescent="0.25">
      <c r="A2" s="59"/>
      <c r="F2" s="22"/>
    </row>
    <row r="3" spans="1:7" ht="15" x14ac:dyDescent="0.25">
      <c r="A3" s="22" t="s">
        <v>101</v>
      </c>
      <c r="B3" s="22"/>
      <c r="D3" s="22"/>
      <c r="E3" s="22"/>
      <c r="F3" s="22"/>
    </row>
    <row r="4" spans="1:7" ht="15" x14ac:dyDescent="0.25">
      <c r="A4" s="47"/>
      <c r="F4" s="22"/>
    </row>
    <row r="5" spans="1:7" ht="15" customHeight="1" x14ac:dyDescent="0.25">
      <c r="A5" s="383" t="s">
        <v>751</v>
      </c>
      <c r="B5" s="383"/>
      <c r="C5" s="383"/>
      <c r="D5" s="383"/>
      <c r="E5" s="22"/>
      <c r="F5" s="22"/>
    </row>
    <row r="6" spans="1:7" ht="15" x14ac:dyDescent="0.25">
      <c r="A6" s="21" t="s">
        <v>18</v>
      </c>
      <c r="B6" s="21" t="s">
        <v>19</v>
      </c>
      <c r="C6" s="21" t="s">
        <v>20</v>
      </c>
      <c r="D6" s="21" t="s">
        <v>3</v>
      </c>
      <c r="E6" s="22"/>
      <c r="F6" s="22"/>
    </row>
    <row r="7" spans="1:7" ht="28.5" x14ac:dyDescent="0.25">
      <c r="A7" s="6" t="s">
        <v>504</v>
      </c>
      <c r="B7" s="45"/>
      <c r="C7" s="46"/>
      <c r="D7" s="45"/>
      <c r="E7" s="22"/>
      <c r="F7" s="22"/>
      <c r="G7" s="22"/>
    </row>
    <row r="8" spans="1:7" ht="28.5" x14ac:dyDescent="0.25">
      <c r="A8" s="6" t="s">
        <v>505</v>
      </c>
      <c r="B8" s="45"/>
      <c r="C8" s="45"/>
      <c r="D8" s="45"/>
      <c r="E8" s="22"/>
      <c r="F8" s="22"/>
      <c r="G8" s="22"/>
    </row>
    <row r="9" spans="1:7" ht="28.5" x14ac:dyDescent="0.25">
      <c r="A9" s="6" t="s">
        <v>506</v>
      </c>
      <c r="B9" s="45"/>
      <c r="C9" s="45"/>
      <c r="D9" s="45"/>
      <c r="E9" s="22"/>
      <c r="F9" s="22"/>
      <c r="G9" s="22"/>
    </row>
    <row r="10" spans="1:7" ht="15.75" thickBot="1" x14ac:dyDescent="0.3">
      <c r="A10" s="9" t="s">
        <v>507</v>
      </c>
      <c r="B10" s="28"/>
      <c r="C10" s="28"/>
      <c r="D10" s="28"/>
      <c r="E10" s="22"/>
      <c r="F10" s="22"/>
      <c r="G10" s="22"/>
    </row>
    <row r="11" spans="1:7" ht="15.75" thickTop="1" x14ac:dyDescent="0.25">
      <c r="A11" s="65" t="s">
        <v>11</v>
      </c>
      <c r="B11" s="60"/>
      <c r="C11" s="60"/>
      <c r="D11" s="60"/>
      <c r="E11" s="22"/>
      <c r="F11" s="22"/>
      <c r="G11" s="22"/>
    </row>
    <row r="12" spans="1:7" x14ac:dyDescent="0.25">
      <c r="A12" s="47"/>
    </row>
    <row r="13" spans="1:7" ht="13.7" customHeight="1" x14ac:dyDescent="0.25">
      <c r="A13" s="454" t="s">
        <v>711</v>
      </c>
      <c r="B13" s="455"/>
      <c r="C13" s="455"/>
      <c r="D13" s="452"/>
    </row>
    <row r="14" spans="1:7" ht="15" x14ac:dyDescent="0.25">
      <c r="A14" s="26" t="s">
        <v>18</v>
      </c>
      <c r="B14" s="21" t="s">
        <v>19</v>
      </c>
      <c r="C14" s="21" t="s">
        <v>20</v>
      </c>
      <c r="D14" s="21" t="s">
        <v>3</v>
      </c>
    </row>
    <row r="15" spans="1:7" ht="28.5" x14ac:dyDescent="0.25">
      <c r="A15" s="6" t="s">
        <v>504</v>
      </c>
      <c r="B15" s="45"/>
      <c r="C15" s="46"/>
      <c r="D15" s="45"/>
    </row>
    <row r="16" spans="1:7" ht="28.5" x14ac:dyDescent="0.25">
      <c r="A16" s="6" t="s">
        <v>505</v>
      </c>
      <c r="B16" s="45"/>
      <c r="C16" s="45"/>
      <c r="D16" s="45"/>
    </row>
    <row r="17" spans="1:6" ht="28.5" x14ac:dyDescent="0.25">
      <c r="A17" s="6" t="s">
        <v>506</v>
      </c>
      <c r="B17" s="45"/>
      <c r="C17" s="45"/>
      <c r="D17" s="45"/>
    </row>
    <row r="18" spans="1:6" ht="15" thickBot="1" x14ac:dyDescent="0.3">
      <c r="A18" s="9" t="s">
        <v>507</v>
      </c>
      <c r="B18" s="28"/>
      <c r="C18" s="28"/>
      <c r="D18" s="28"/>
    </row>
    <row r="19" spans="1:6" ht="15.75" thickTop="1" x14ac:dyDescent="0.25">
      <c r="A19" s="65" t="s">
        <v>11</v>
      </c>
      <c r="B19" s="60"/>
      <c r="C19" s="60"/>
      <c r="D19" s="60"/>
    </row>
    <row r="20" spans="1:6" x14ac:dyDescent="0.25">
      <c r="A20" s="47"/>
    </row>
    <row r="21" spans="1:6" ht="15" x14ac:dyDescent="0.25">
      <c r="A21" s="22" t="s">
        <v>102</v>
      </c>
      <c r="C21" s="22"/>
      <c r="D21" s="22"/>
      <c r="E21" s="22"/>
      <c r="F21" s="22"/>
    </row>
    <row r="22" spans="1:6" x14ac:dyDescent="0.25">
      <c r="A22" s="59"/>
    </row>
    <row r="23" spans="1:6" ht="56.1" customHeight="1" x14ac:dyDescent="0.25">
      <c r="A23" s="21" t="s">
        <v>18</v>
      </c>
      <c r="B23" s="21" t="s">
        <v>247</v>
      </c>
      <c r="C23" s="21" t="s">
        <v>248</v>
      </c>
      <c r="D23" s="21" t="s">
        <v>249</v>
      </c>
      <c r="E23" s="21" t="s">
        <v>250</v>
      </c>
    </row>
    <row r="24" spans="1:6" ht="15" x14ac:dyDescent="0.25">
      <c r="A24" s="115" t="s">
        <v>789</v>
      </c>
      <c r="B24" s="45"/>
      <c r="C24" s="45"/>
      <c r="D24" s="45"/>
      <c r="E24" s="45"/>
    </row>
    <row r="25" spans="1:6" x14ac:dyDescent="0.25">
      <c r="A25" s="116" t="s">
        <v>66</v>
      </c>
      <c r="B25" s="45"/>
      <c r="C25" s="45"/>
      <c r="D25" s="45"/>
      <c r="E25" s="45"/>
    </row>
    <row r="26" spans="1:6" x14ac:dyDescent="0.25">
      <c r="A26" s="116" t="s">
        <v>67</v>
      </c>
      <c r="B26" s="45"/>
      <c r="C26" s="45"/>
      <c r="D26" s="45"/>
      <c r="E26" s="45"/>
    </row>
    <row r="27" spans="1:6" x14ac:dyDescent="0.25">
      <c r="A27" s="116" t="s">
        <v>68</v>
      </c>
      <c r="B27" s="45"/>
      <c r="C27" s="45"/>
      <c r="D27" s="45"/>
      <c r="E27" s="45"/>
    </row>
    <row r="28" spans="1:6" x14ac:dyDescent="0.25">
      <c r="A28" s="116" t="s">
        <v>69</v>
      </c>
      <c r="B28" s="45"/>
      <c r="C28" s="45"/>
      <c r="D28" s="45"/>
      <c r="E28" s="45"/>
    </row>
    <row r="29" spans="1:6" x14ac:dyDescent="0.25">
      <c r="A29" s="164" t="s">
        <v>140</v>
      </c>
      <c r="B29" s="45"/>
      <c r="C29" s="45"/>
      <c r="D29" s="45"/>
      <c r="E29" s="45"/>
    </row>
    <row r="30" spans="1:6" ht="15" thickBot="1" x14ac:dyDescent="0.3">
      <c r="A30" s="64" t="s">
        <v>70</v>
      </c>
      <c r="B30" s="136"/>
      <c r="C30" s="136"/>
      <c r="D30" s="136"/>
      <c r="E30" s="136"/>
    </row>
    <row r="31" spans="1:6" ht="15.75" thickTop="1" thickBot="1" x14ac:dyDescent="0.3">
      <c r="A31" s="165" t="s">
        <v>71</v>
      </c>
      <c r="B31" s="136"/>
      <c r="C31" s="136"/>
      <c r="D31" s="136"/>
      <c r="E31" s="136"/>
    </row>
    <row r="32" spans="1:6" ht="15.75" thickTop="1" x14ac:dyDescent="0.25">
      <c r="A32" s="65" t="s">
        <v>790</v>
      </c>
      <c r="B32" s="60"/>
      <c r="C32" s="60"/>
      <c r="D32" s="60"/>
      <c r="E32" s="60"/>
    </row>
    <row r="33" spans="1:6" x14ac:dyDescent="0.25">
      <c r="A33" s="59"/>
    </row>
    <row r="34" spans="1:6" ht="15" x14ac:dyDescent="0.25">
      <c r="A34" s="22" t="s">
        <v>628</v>
      </c>
    </row>
    <row r="35" spans="1:6" ht="15" x14ac:dyDescent="0.25">
      <c r="A35" s="22"/>
    </row>
    <row r="36" spans="1:6" x14ac:dyDescent="0.25">
      <c r="A36" s="17" t="s">
        <v>700</v>
      </c>
    </row>
    <row r="38" spans="1:6" x14ac:dyDescent="0.25">
      <c r="A38" s="380" t="s">
        <v>237</v>
      </c>
      <c r="B38" s="380"/>
    </row>
    <row r="39" spans="1:6" ht="15" x14ac:dyDescent="0.25">
      <c r="A39" s="88"/>
      <c r="B39" s="22"/>
      <c r="C39" s="22"/>
    </row>
    <row r="40" spans="1:6" ht="15" x14ac:dyDescent="0.25">
      <c r="A40" s="22" t="s">
        <v>234</v>
      </c>
    </row>
    <row r="41" spans="1:6" ht="15" x14ac:dyDescent="0.25">
      <c r="A41" s="22"/>
    </row>
    <row r="42" spans="1:6" ht="14.25" customHeight="1" x14ac:dyDescent="0.25">
      <c r="A42" s="467" t="s">
        <v>960</v>
      </c>
      <c r="B42" s="468"/>
      <c r="C42" s="468"/>
      <c r="D42" s="468"/>
      <c r="E42" s="468"/>
      <c r="F42" s="469"/>
    </row>
    <row r="43" spans="1:6" x14ac:dyDescent="0.25">
      <c r="A43" s="470"/>
      <c r="B43" s="471"/>
      <c r="C43" s="471"/>
      <c r="D43" s="471"/>
      <c r="E43" s="471"/>
      <c r="F43" s="472"/>
    </row>
    <row r="44" spans="1:6" x14ac:dyDescent="0.25">
      <c r="A44" s="473"/>
      <c r="B44" s="474"/>
      <c r="C44" s="474"/>
      <c r="D44" s="474"/>
      <c r="E44" s="474"/>
      <c r="F44" s="475"/>
    </row>
  </sheetData>
  <mergeCells count="4">
    <mergeCell ref="A38:B38"/>
    <mergeCell ref="A5:D5"/>
    <mergeCell ref="A13:D13"/>
    <mergeCell ref="A42:F44"/>
  </mergeCells>
  <pageMargins left="0.25" right="0.25" top="0.75" bottom="0.75" header="0.3" footer="0.3"/>
  <pageSetup paperSize="9" fitToHeight="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zoomScale="80" zoomScaleNormal="80" workbookViewId="0">
      <selection activeCell="E28" sqref="E28"/>
    </sheetView>
  </sheetViews>
  <sheetFormatPr baseColWidth="10" defaultColWidth="11.42578125" defaultRowHeight="14.25" x14ac:dyDescent="0.25"/>
  <cols>
    <col min="1" max="1" width="34.5703125" style="33" customWidth="1"/>
    <col min="2" max="2" width="14" style="33" customWidth="1"/>
    <col min="3" max="5" width="14" style="17" customWidth="1"/>
    <col min="6" max="9" width="11.42578125" style="17" customWidth="1"/>
    <col min="10" max="16384" width="11.42578125" style="17"/>
  </cols>
  <sheetData>
    <row r="1" spans="1:7" ht="15" x14ac:dyDescent="0.25">
      <c r="A1" s="359" t="s">
        <v>187</v>
      </c>
      <c r="B1" s="359"/>
      <c r="D1" s="22"/>
      <c r="E1" s="22"/>
      <c r="F1" s="22"/>
      <c r="G1" s="22"/>
    </row>
    <row r="2" spans="1:7" x14ac:dyDescent="0.25">
      <c r="A2" s="59"/>
      <c r="B2" s="17"/>
    </row>
    <row r="3" spans="1:7" ht="15" x14ac:dyDescent="0.25">
      <c r="A3" s="17" t="s">
        <v>128</v>
      </c>
      <c r="B3" s="22"/>
      <c r="C3" s="22"/>
      <c r="D3" s="22"/>
      <c r="E3" s="22"/>
      <c r="F3" s="22"/>
      <c r="G3" s="22"/>
    </row>
    <row r="4" spans="1:7" x14ac:dyDescent="0.25">
      <c r="A4" s="59"/>
      <c r="B4" s="17"/>
    </row>
    <row r="5" spans="1:7" ht="15" x14ac:dyDescent="0.25">
      <c r="A5" s="412" t="s">
        <v>18</v>
      </c>
      <c r="B5" s="383" t="s">
        <v>751</v>
      </c>
      <c r="C5" s="383"/>
      <c r="D5" s="383"/>
      <c r="E5" s="383" t="s">
        <v>711</v>
      </c>
      <c r="F5" s="383"/>
      <c r="G5" s="383"/>
    </row>
    <row r="6" spans="1:7" ht="30" x14ac:dyDescent="0.25">
      <c r="A6" s="413"/>
      <c r="B6" s="21" t="s">
        <v>19</v>
      </c>
      <c r="C6" s="21" t="s">
        <v>20</v>
      </c>
      <c r="D6" s="21" t="s">
        <v>10</v>
      </c>
      <c r="E6" s="21" t="s">
        <v>19</v>
      </c>
      <c r="F6" s="21" t="s">
        <v>20</v>
      </c>
      <c r="G6" s="21" t="s">
        <v>10</v>
      </c>
    </row>
    <row r="7" spans="1:7" x14ac:dyDescent="0.25">
      <c r="A7" s="6" t="s">
        <v>251</v>
      </c>
      <c r="B7" s="45"/>
      <c r="C7" s="45"/>
      <c r="D7" s="45"/>
      <c r="E7" s="45"/>
      <c r="F7" s="45"/>
      <c r="G7" s="45"/>
    </row>
    <row r="8" spans="1:7" x14ac:dyDescent="0.25">
      <c r="A8" s="6" t="s">
        <v>252</v>
      </c>
      <c r="B8" s="45"/>
      <c r="C8" s="46"/>
      <c r="D8" s="45"/>
      <c r="E8" s="45"/>
      <c r="F8" s="46"/>
      <c r="G8" s="45"/>
    </row>
    <row r="9" spans="1:7" x14ac:dyDescent="0.25">
      <c r="A9" s="6" t="s">
        <v>253</v>
      </c>
      <c r="B9" s="45"/>
      <c r="C9" s="46"/>
      <c r="D9" s="45"/>
      <c r="E9" s="45"/>
      <c r="F9" s="46"/>
      <c r="G9" s="45"/>
    </row>
    <row r="10" spans="1:7" ht="28.5" x14ac:dyDescent="0.25">
      <c r="A10" s="6" t="s">
        <v>254</v>
      </c>
      <c r="B10" s="45"/>
      <c r="C10" s="45"/>
      <c r="D10" s="45"/>
      <c r="E10" s="45"/>
      <c r="F10" s="45"/>
      <c r="G10" s="45"/>
    </row>
    <row r="11" spans="1:7" ht="28.5" x14ac:dyDescent="0.25">
      <c r="A11" s="12" t="s">
        <v>562</v>
      </c>
      <c r="B11" s="117"/>
      <c r="C11" s="117"/>
      <c r="D11" s="117"/>
      <c r="E11" s="117"/>
      <c r="F11" s="117"/>
      <c r="G11" s="117"/>
    </row>
    <row r="12" spans="1:7" ht="29.25" thickBot="1" x14ac:dyDescent="0.3">
      <c r="A12" s="9" t="s">
        <v>563</v>
      </c>
      <c r="B12" s="136"/>
      <c r="C12" s="136"/>
      <c r="D12" s="136"/>
      <c r="E12" s="136"/>
      <c r="F12" s="136"/>
      <c r="G12" s="136"/>
    </row>
    <row r="13" spans="1:7" ht="15.75" thickTop="1" x14ac:dyDescent="0.25">
      <c r="A13" s="65" t="s">
        <v>11</v>
      </c>
      <c r="B13" s="60"/>
      <c r="C13" s="60"/>
      <c r="D13" s="60"/>
      <c r="E13" s="60"/>
      <c r="F13" s="60"/>
      <c r="G13" s="60"/>
    </row>
    <row r="14" spans="1:7" x14ac:dyDescent="0.25">
      <c r="A14" s="17"/>
      <c r="B14" s="49"/>
      <c r="C14" s="49"/>
      <c r="D14" s="49"/>
      <c r="E14" s="49"/>
      <c r="F14" s="49"/>
      <c r="G14" s="49"/>
    </row>
    <row r="15" spans="1:7" ht="50.45" customHeight="1" x14ac:dyDescent="0.25">
      <c r="A15" s="415" t="s">
        <v>701</v>
      </c>
      <c r="B15" s="416"/>
      <c r="C15" s="416"/>
      <c r="D15" s="416"/>
      <c r="E15" s="416"/>
      <c r="F15" s="416"/>
      <c r="G15" s="417"/>
    </row>
    <row r="16" spans="1:7" ht="15" x14ac:dyDescent="0.25">
      <c r="A16" s="114"/>
      <c r="B16" s="49"/>
      <c r="C16" s="49"/>
      <c r="D16" s="49"/>
      <c r="E16" s="49"/>
      <c r="F16" s="49"/>
      <c r="G16" s="49"/>
    </row>
    <row r="17" spans="1:8" ht="15" x14ac:dyDescent="0.25">
      <c r="A17" s="411" t="s">
        <v>103</v>
      </c>
      <c r="B17" s="411"/>
      <c r="C17" s="411"/>
      <c r="D17" s="151"/>
      <c r="E17" s="151"/>
      <c r="F17" s="151"/>
      <c r="G17" s="151"/>
      <c r="H17" s="151"/>
    </row>
    <row r="18" spans="1:8" x14ac:dyDescent="0.25">
      <c r="A18" s="380"/>
      <c r="B18" s="380"/>
      <c r="C18" s="380"/>
      <c r="D18" s="151"/>
      <c r="E18" s="151"/>
      <c r="F18" s="151"/>
      <c r="G18" s="151"/>
      <c r="H18" s="151"/>
    </row>
    <row r="19" spans="1:8" x14ac:dyDescent="0.25">
      <c r="A19" s="59"/>
      <c r="B19" s="17"/>
    </row>
    <row r="20" spans="1:8" ht="15" x14ac:dyDescent="0.25">
      <c r="A20" s="22" t="s">
        <v>149</v>
      </c>
      <c r="B20" s="17"/>
      <c r="C20" s="22"/>
      <c r="D20" s="22"/>
      <c r="E20" s="22"/>
      <c r="F20" s="22"/>
      <c r="G20" s="22"/>
    </row>
    <row r="21" spans="1:8" x14ac:dyDescent="0.25">
      <c r="A21" s="59"/>
      <c r="B21" s="17"/>
    </row>
    <row r="22" spans="1:8" ht="45" x14ac:dyDescent="0.25">
      <c r="A22" s="21" t="s">
        <v>89</v>
      </c>
      <c r="B22" s="21" t="s">
        <v>751</v>
      </c>
      <c r="C22" s="21" t="s">
        <v>711</v>
      </c>
    </row>
    <row r="23" spans="1:8" x14ac:dyDescent="0.25">
      <c r="A23" s="116" t="s">
        <v>117</v>
      </c>
      <c r="B23" s="329">
        <v>983565</v>
      </c>
      <c r="C23" s="326">
        <v>1168910</v>
      </c>
    </row>
    <row r="24" spans="1:8" x14ac:dyDescent="0.25">
      <c r="A24" s="116" t="s">
        <v>118</v>
      </c>
      <c r="B24" s="329">
        <v>9091366</v>
      </c>
      <c r="C24" s="326">
        <v>8297150</v>
      </c>
    </row>
    <row r="25" spans="1:8" x14ac:dyDescent="0.25">
      <c r="A25" s="116" t="s">
        <v>119</v>
      </c>
      <c r="B25" s="329">
        <v>5263</v>
      </c>
      <c r="C25" s="326">
        <v>4116</v>
      </c>
    </row>
    <row r="26" spans="1:8" ht="15" thickBot="1" x14ac:dyDescent="0.3">
      <c r="A26" s="64" t="s">
        <v>120</v>
      </c>
      <c r="B26" s="330">
        <v>70458</v>
      </c>
      <c r="C26" s="327">
        <v>48032</v>
      </c>
    </row>
    <row r="27" spans="1:8" ht="15.75" thickTop="1" x14ac:dyDescent="0.25">
      <c r="A27" s="65" t="s">
        <v>11</v>
      </c>
      <c r="B27" s="328">
        <f>SUM(B23:B26)</f>
        <v>10150652</v>
      </c>
      <c r="C27" s="328">
        <f>SUM(C23:C26)</f>
        <v>9518208</v>
      </c>
    </row>
    <row r="28" spans="1:8" x14ac:dyDescent="0.25">
      <c r="A28" s="17"/>
      <c r="B28" s="17"/>
    </row>
    <row r="29" spans="1:8" ht="15" x14ac:dyDescent="0.25">
      <c r="A29" s="22" t="s">
        <v>304</v>
      </c>
      <c r="B29" s="22"/>
      <c r="C29" s="22"/>
      <c r="D29" s="22"/>
      <c r="E29" s="22"/>
      <c r="F29" s="22"/>
      <c r="G29" s="22"/>
    </row>
    <row r="30" spans="1:8" x14ac:dyDescent="0.25">
      <c r="A30" s="166"/>
      <c r="B30" s="166"/>
      <c r="C30" s="166"/>
      <c r="D30" s="166"/>
      <c r="E30" s="166"/>
      <c r="F30" s="166"/>
      <c r="G30" s="166"/>
    </row>
    <row r="31" spans="1:8" ht="15" x14ac:dyDescent="0.25">
      <c r="A31" s="411" t="s">
        <v>104</v>
      </c>
      <c r="B31" s="411"/>
      <c r="C31" s="411"/>
      <c r="D31" s="151"/>
      <c r="E31" s="151"/>
      <c r="F31" s="151"/>
      <c r="G31" s="151"/>
      <c r="H31" s="151"/>
    </row>
    <row r="32" spans="1:8" x14ac:dyDescent="0.25">
      <c r="A32" s="380"/>
      <c r="B32" s="380"/>
      <c r="C32" s="380"/>
      <c r="D32" s="151"/>
      <c r="E32" s="151"/>
      <c r="F32" s="151"/>
      <c r="G32" s="151"/>
      <c r="H32" s="151"/>
    </row>
    <row r="33" spans="1:8" x14ac:dyDescent="0.25">
      <c r="A33" s="59"/>
      <c r="B33" s="17"/>
    </row>
    <row r="34" spans="1:8" ht="15" x14ac:dyDescent="0.25">
      <c r="A34" s="22" t="s">
        <v>129</v>
      </c>
      <c r="B34" s="22"/>
      <c r="C34" s="22"/>
      <c r="D34" s="22"/>
      <c r="E34" s="22"/>
      <c r="F34" s="22"/>
      <c r="G34" s="22"/>
    </row>
    <row r="35" spans="1:8" x14ac:dyDescent="0.25">
      <c r="A35" s="59"/>
      <c r="B35" s="17"/>
    </row>
    <row r="36" spans="1:8" ht="15" x14ac:dyDescent="0.25">
      <c r="A36" s="411" t="s">
        <v>148</v>
      </c>
      <c r="B36" s="411"/>
      <c r="C36" s="411"/>
      <c r="D36" s="151"/>
      <c r="E36" s="151"/>
      <c r="F36" s="151"/>
      <c r="G36" s="151"/>
      <c r="H36" s="151"/>
    </row>
    <row r="37" spans="1:8" x14ac:dyDescent="0.25">
      <c r="A37" s="380"/>
      <c r="B37" s="380"/>
      <c r="C37" s="380"/>
      <c r="D37" s="151"/>
      <c r="E37" s="151"/>
      <c r="F37" s="151"/>
      <c r="G37" s="151"/>
      <c r="H37" s="151"/>
    </row>
    <row r="38" spans="1:8" x14ac:dyDescent="0.25">
      <c r="A38" s="59"/>
      <c r="B38" s="17"/>
    </row>
    <row r="39" spans="1:8" ht="15" x14ac:dyDescent="0.25">
      <c r="A39" s="22" t="s">
        <v>130</v>
      </c>
      <c r="B39" s="22"/>
      <c r="C39" s="22"/>
      <c r="D39" s="22"/>
      <c r="E39" s="22"/>
      <c r="F39" s="22"/>
      <c r="G39" s="22"/>
    </row>
    <row r="40" spans="1:8" ht="15" x14ac:dyDescent="0.25">
      <c r="A40" s="22"/>
      <c r="B40" s="22"/>
      <c r="C40" s="22"/>
      <c r="D40" s="22"/>
      <c r="E40" s="22"/>
      <c r="F40" s="22"/>
      <c r="G40" s="22"/>
    </row>
    <row r="41" spans="1:8" x14ac:dyDescent="0.25">
      <c r="A41" s="17" t="s">
        <v>676</v>
      </c>
      <c r="B41" s="17"/>
    </row>
    <row r="42" spans="1:8" x14ac:dyDescent="0.25">
      <c r="A42" s="17"/>
      <c r="B42" s="17"/>
    </row>
    <row r="43" spans="1:8" ht="45" x14ac:dyDescent="0.25">
      <c r="A43" s="21" t="s">
        <v>18</v>
      </c>
      <c r="B43" s="21" t="s">
        <v>751</v>
      </c>
      <c r="C43" s="21" t="s">
        <v>711</v>
      </c>
    </row>
    <row r="44" spans="1:8" ht="15" x14ac:dyDescent="0.25">
      <c r="A44" s="115" t="s">
        <v>232</v>
      </c>
      <c r="B44" s="45"/>
      <c r="C44" s="45"/>
    </row>
    <row r="45" spans="1:8" x14ac:dyDescent="0.25">
      <c r="A45" s="116" t="s">
        <v>257</v>
      </c>
      <c r="B45" s="45"/>
      <c r="C45" s="45"/>
    </row>
    <row r="46" spans="1:8" x14ac:dyDescent="0.25">
      <c r="A46" s="116" t="s">
        <v>256</v>
      </c>
      <c r="B46" s="45"/>
      <c r="C46" s="45"/>
    </row>
    <row r="47" spans="1:8" x14ac:dyDescent="0.25">
      <c r="A47" s="116" t="s">
        <v>72</v>
      </c>
      <c r="B47" s="45"/>
      <c r="C47" s="45"/>
    </row>
    <row r="48" spans="1:8" ht="28.5" x14ac:dyDescent="0.25">
      <c r="A48" s="116" t="s">
        <v>258</v>
      </c>
      <c r="B48" s="45"/>
      <c r="C48" s="45"/>
    </row>
    <row r="49" spans="1:5" x14ac:dyDescent="0.25">
      <c r="A49" s="116" t="s">
        <v>73</v>
      </c>
      <c r="B49" s="45"/>
      <c r="C49" s="45"/>
    </row>
    <row r="50" spans="1:5" x14ac:dyDescent="0.25">
      <c r="A50" s="116" t="s">
        <v>74</v>
      </c>
      <c r="B50" s="45"/>
      <c r="C50" s="45"/>
    </row>
    <row r="51" spans="1:5" x14ac:dyDescent="0.25">
      <c r="A51" s="130" t="s">
        <v>305</v>
      </c>
      <c r="B51" s="57"/>
      <c r="C51" s="57"/>
    </row>
    <row r="52" spans="1:5" x14ac:dyDescent="0.25">
      <c r="A52" s="116" t="s">
        <v>259</v>
      </c>
      <c r="B52" s="45"/>
      <c r="C52" s="45"/>
    </row>
    <row r="53" spans="1:5" ht="15" thickBot="1" x14ac:dyDescent="0.3">
      <c r="A53" s="64" t="s">
        <v>75</v>
      </c>
      <c r="B53" s="28"/>
      <c r="C53" s="28"/>
    </row>
    <row r="54" spans="1:5" ht="15.75" thickTop="1" x14ac:dyDescent="0.25">
      <c r="A54" s="65" t="s">
        <v>255</v>
      </c>
      <c r="B54" s="60"/>
      <c r="C54" s="60"/>
    </row>
    <row r="55" spans="1:5" ht="15" x14ac:dyDescent="0.25">
      <c r="A55" s="114"/>
      <c r="B55" s="49"/>
      <c r="C55" s="49"/>
    </row>
    <row r="56" spans="1:5" ht="21" customHeight="1" x14ac:dyDescent="0.25">
      <c r="A56" s="435" t="s">
        <v>677</v>
      </c>
      <c r="B56" s="435"/>
      <c r="C56" s="435"/>
      <c r="D56" s="435"/>
      <c r="E56" s="435"/>
    </row>
    <row r="57" spans="1:5" x14ac:dyDescent="0.25">
      <c r="A57" s="17"/>
      <c r="B57" s="17"/>
    </row>
    <row r="58" spans="1:5" ht="33.75" customHeight="1" x14ac:dyDescent="0.25">
      <c r="A58" s="412" t="s">
        <v>18</v>
      </c>
      <c r="B58" s="365" t="s">
        <v>751</v>
      </c>
      <c r="C58" s="366"/>
      <c r="D58" s="365" t="s">
        <v>711</v>
      </c>
      <c r="E58" s="366"/>
    </row>
    <row r="59" spans="1:5" ht="15" x14ac:dyDescent="0.25">
      <c r="A59" s="413"/>
      <c r="B59" s="21" t="s">
        <v>60</v>
      </c>
      <c r="C59" s="21" t="s">
        <v>306</v>
      </c>
      <c r="D59" s="21" t="s">
        <v>60</v>
      </c>
      <c r="E59" s="21" t="s">
        <v>306</v>
      </c>
    </row>
    <row r="60" spans="1:5" ht="15" x14ac:dyDescent="0.25">
      <c r="A60" s="115" t="s">
        <v>232</v>
      </c>
      <c r="B60" s="45"/>
      <c r="C60" s="45"/>
      <c r="D60" s="45"/>
      <c r="E60" s="45"/>
    </row>
    <row r="61" spans="1:5" ht="28.5" x14ac:dyDescent="0.25">
      <c r="A61" s="116" t="s">
        <v>318</v>
      </c>
      <c r="B61" s="45"/>
      <c r="C61" s="45"/>
      <c r="D61" s="45"/>
      <c r="E61" s="45"/>
    </row>
    <row r="62" spans="1:5" x14ac:dyDescent="0.25">
      <c r="A62" s="116" t="s">
        <v>267</v>
      </c>
      <c r="B62" s="45"/>
      <c r="C62" s="45"/>
      <c r="D62" s="45"/>
      <c r="E62" s="45"/>
    </row>
    <row r="63" spans="1:5" x14ac:dyDescent="0.25">
      <c r="A63" s="116" t="s">
        <v>319</v>
      </c>
      <c r="B63" s="45"/>
      <c r="C63" s="45"/>
      <c r="D63" s="45"/>
      <c r="E63" s="45"/>
    </row>
    <row r="64" spans="1:5" ht="28.5" x14ac:dyDescent="0.25">
      <c r="A64" s="116" t="s">
        <v>320</v>
      </c>
      <c r="B64" s="45"/>
      <c r="C64" s="45"/>
      <c r="D64" s="45"/>
      <c r="E64" s="45"/>
    </row>
    <row r="65" spans="1:5" ht="28.5" x14ac:dyDescent="0.25">
      <c r="A65" s="116" t="s">
        <v>321</v>
      </c>
      <c r="B65" s="45"/>
      <c r="C65" s="45"/>
      <c r="D65" s="45"/>
      <c r="E65" s="45"/>
    </row>
    <row r="66" spans="1:5" x14ac:dyDescent="0.25">
      <c r="A66" s="116" t="s">
        <v>322</v>
      </c>
      <c r="B66" s="45"/>
      <c r="C66" s="45"/>
      <c r="D66" s="45"/>
      <c r="E66" s="45"/>
    </row>
    <row r="67" spans="1:5" x14ac:dyDescent="0.25">
      <c r="A67" s="130" t="s">
        <v>305</v>
      </c>
      <c r="B67" s="57"/>
      <c r="C67" s="57"/>
      <c r="D67" s="57"/>
      <c r="E67" s="57"/>
    </row>
    <row r="68" spans="1:5" ht="15" thickBot="1" x14ac:dyDescent="0.3">
      <c r="A68" s="64" t="s">
        <v>75</v>
      </c>
      <c r="B68" s="28"/>
      <c r="C68" s="28"/>
      <c r="D68" s="28"/>
      <c r="E68" s="28"/>
    </row>
    <row r="69" spans="1:5" ht="15.75" thickTop="1" x14ac:dyDescent="0.25">
      <c r="A69" s="65" t="s">
        <v>255</v>
      </c>
      <c r="B69" s="60"/>
      <c r="C69" s="60"/>
      <c r="D69" s="60"/>
      <c r="E69" s="60"/>
    </row>
    <row r="70" spans="1:5" s="80" customFormat="1" x14ac:dyDescent="0.25">
      <c r="A70" s="167"/>
      <c r="B70" s="53"/>
      <c r="C70" s="53"/>
    </row>
    <row r="71" spans="1:5" ht="15" x14ac:dyDescent="0.25">
      <c r="A71" s="22" t="s">
        <v>260</v>
      </c>
      <c r="B71" s="17"/>
    </row>
    <row r="72" spans="1:5" x14ac:dyDescent="0.25">
      <c r="A72" s="17"/>
      <c r="B72" s="17"/>
    </row>
    <row r="73" spans="1:5" ht="45" x14ac:dyDescent="0.25">
      <c r="A73" s="21" t="s">
        <v>18</v>
      </c>
      <c r="B73" s="21" t="s">
        <v>751</v>
      </c>
      <c r="C73" s="21" t="s">
        <v>711</v>
      </c>
    </row>
    <row r="74" spans="1:5" x14ac:dyDescent="0.25">
      <c r="A74" s="118" t="s">
        <v>261</v>
      </c>
      <c r="B74" s="45"/>
      <c r="C74" s="45"/>
    </row>
    <row r="75" spans="1:5" ht="29.25" thickBot="1" x14ac:dyDescent="0.3">
      <c r="A75" s="64" t="s">
        <v>262</v>
      </c>
      <c r="B75" s="28"/>
      <c r="C75" s="28"/>
    </row>
    <row r="76" spans="1:5" ht="15.75" thickTop="1" x14ac:dyDescent="0.25">
      <c r="A76" s="65" t="s">
        <v>11</v>
      </c>
      <c r="B76" s="60"/>
      <c r="C76" s="60"/>
    </row>
    <row r="77" spans="1:5" x14ac:dyDescent="0.25">
      <c r="A77" s="17"/>
      <c r="B77" s="17"/>
    </row>
    <row r="78" spans="1:5" ht="15" x14ac:dyDescent="0.25">
      <c r="A78" s="22" t="s">
        <v>263</v>
      </c>
      <c r="B78" s="17"/>
    </row>
    <row r="79" spans="1:5" x14ac:dyDescent="0.25">
      <c r="A79" s="17"/>
      <c r="B79" s="17"/>
    </row>
    <row r="80" spans="1:5" ht="60" x14ac:dyDescent="0.25">
      <c r="A80" s="21" t="s">
        <v>18</v>
      </c>
      <c r="B80" s="21" t="s">
        <v>751</v>
      </c>
      <c r="C80" s="21" t="s">
        <v>323</v>
      </c>
      <c r="D80" s="21" t="s">
        <v>711</v>
      </c>
      <c r="E80" s="21" t="s">
        <v>323</v>
      </c>
    </row>
    <row r="81" spans="1:5" x14ac:dyDescent="0.25">
      <c r="A81" s="90" t="s">
        <v>264</v>
      </c>
      <c r="B81" s="67"/>
      <c r="C81" s="67"/>
      <c r="D81" s="67"/>
      <c r="E81" s="67"/>
    </row>
    <row r="82" spans="1:5" x14ac:dyDescent="0.25">
      <c r="A82" s="90" t="s">
        <v>256</v>
      </c>
      <c r="B82" s="67"/>
      <c r="C82" s="67"/>
      <c r="D82" s="67"/>
      <c r="E82" s="67"/>
    </row>
    <row r="83" spans="1:5" ht="28.5" x14ac:dyDescent="0.25">
      <c r="A83" s="90" t="s">
        <v>265</v>
      </c>
      <c r="B83" s="67"/>
      <c r="C83" s="67"/>
      <c r="D83" s="67"/>
      <c r="E83" s="67"/>
    </row>
    <row r="84" spans="1:5" ht="42.75" x14ac:dyDescent="0.25">
      <c r="A84" s="90" t="s">
        <v>266</v>
      </c>
      <c r="B84" s="67"/>
      <c r="C84" s="67"/>
      <c r="D84" s="67"/>
      <c r="E84" s="67"/>
    </row>
    <row r="85" spans="1:5" x14ac:dyDescent="0.25">
      <c r="A85" s="90" t="s">
        <v>267</v>
      </c>
      <c r="B85" s="67"/>
      <c r="C85" s="67"/>
      <c r="D85" s="67"/>
      <c r="E85" s="67"/>
    </row>
    <row r="86" spans="1:5" x14ac:dyDescent="0.25">
      <c r="A86" s="90" t="s">
        <v>268</v>
      </c>
      <c r="B86" s="67"/>
      <c r="C86" s="67"/>
      <c r="D86" s="67"/>
      <c r="E86" s="67"/>
    </row>
    <row r="87" spans="1:5" ht="15" thickBot="1" x14ac:dyDescent="0.3">
      <c r="A87" s="168" t="s">
        <v>269</v>
      </c>
      <c r="B87" s="71"/>
      <c r="C87" s="71"/>
      <c r="D87" s="71"/>
      <c r="E87" s="71"/>
    </row>
    <row r="88" spans="1:5" ht="15.75" thickTop="1" x14ac:dyDescent="0.25">
      <c r="A88" s="72" t="s">
        <v>11</v>
      </c>
      <c r="B88" s="73"/>
      <c r="C88" s="73"/>
      <c r="D88" s="73"/>
      <c r="E88" s="73"/>
    </row>
    <row r="89" spans="1:5" x14ac:dyDescent="0.25">
      <c r="A89" s="17"/>
      <c r="B89" s="17"/>
    </row>
    <row r="90" spans="1:5" ht="15" x14ac:dyDescent="0.25">
      <c r="A90" s="22" t="s">
        <v>246</v>
      </c>
      <c r="B90" s="17"/>
    </row>
    <row r="91" spans="1:5" ht="14.25" customHeight="1" x14ac:dyDescent="0.25">
      <c r="C91" s="33"/>
      <c r="D91" s="33"/>
    </row>
    <row r="92" spans="1:5" x14ac:dyDescent="0.25">
      <c r="A92" s="380" t="s">
        <v>237</v>
      </c>
      <c r="B92" s="380"/>
      <c r="C92" s="33"/>
      <c r="D92" s="33"/>
    </row>
  </sheetData>
  <mergeCells count="16">
    <mergeCell ref="A37:C37"/>
    <mergeCell ref="B58:C58"/>
    <mergeCell ref="D58:E58"/>
    <mergeCell ref="A58:A59"/>
    <mergeCell ref="A92:B92"/>
    <mergeCell ref="A56:E56"/>
    <mergeCell ref="A1:B1"/>
    <mergeCell ref="A5:A6"/>
    <mergeCell ref="B5:D5"/>
    <mergeCell ref="E5:G5"/>
    <mergeCell ref="A36:C36"/>
    <mergeCell ref="A17:C17"/>
    <mergeCell ref="A18:C18"/>
    <mergeCell ref="A31:C31"/>
    <mergeCell ref="A32:C32"/>
    <mergeCell ref="A15:G15"/>
  </mergeCells>
  <pageMargins left="0.25" right="0.25" top="0.75" bottom="0.75"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showFormulas="1" showGridLines="0" topLeftCell="A67" zoomScale="80" zoomScaleNormal="80" workbookViewId="0">
      <selection activeCell="B59" sqref="B59"/>
    </sheetView>
  </sheetViews>
  <sheetFormatPr baseColWidth="10" defaultColWidth="11.42578125" defaultRowHeight="14.25" x14ac:dyDescent="0.25"/>
  <cols>
    <col min="1" max="1" width="15" style="17" customWidth="1"/>
    <col min="2" max="2" width="24.5703125" style="17" bestFit="1" customWidth="1"/>
    <col min="3" max="3" width="23.7109375" style="17" customWidth="1"/>
    <col min="4" max="4" width="21.42578125" style="17" customWidth="1"/>
    <col min="5" max="6" width="11.42578125" style="17" customWidth="1"/>
    <col min="7" max="16384" width="11.42578125" style="17"/>
  </cols>
  <sheetData>
    <row r="1" spans="1:5" ht="15" x14ac:dyDescent="0.25">
      <c r="A1" s="22" t="s">
        <v>188</v>
      </c>
      <c r="B1" s="22"/>
      <c r="C1" s="22"/>
      <c r="D1" s="22"/>
      <c r="E1" s="22"/>
    </row>
    <row r="2" spans="1:5" ht="15" x14ac:dyDescent="0.25">
      <c r="A2" s="22"/>
      <c r="B2" s="22"/>
      <c r="C2" s="22"/>
      <c r="D2" s="22"/>
      <c r="E2" s="22"/>
    </row>
    <row r="3" spans="1:5" ht="15" x14ac:dyDescent="0.25">
      <c r="A3" s="360" t="s">
        <v>629</v>
      </c>
      <c r="B3" s="360"/>
      <c r="C3" s="121"/>
      <c r="D3" s="22"/>
      <c r="E3" s="22"/>
    </row>
    <row r="4" spans="1:5" ht="15" x14ac:dyDescent="0.25">
      <c r="A4" s="22"/>
      <c r="B4" s="22"/>
      <c r="C4" s="22"/>
      <c r="D4" s="22"/>
      <c r="E4" s="22"/>
    </row>
    <row r="5" spans="1:5" ht="31.7" customHeight="1" x14ac:dyDescent="0.25">
      <c r="A5" s="23" t="s">
        <v>434</v>
      </c>
      <c r="B5" s="23" t="s">
        <v>363</v>
      </c>
      <c r="C5" s="21" t="s">
        <v>768</v>
      </c>
      <c r="D5" s="21" t="s">
        <v>717</v>
      </c>
      <c r="E5" s="22"/>
    </row>
    <row r="6" spans="1:5" ht="15.75" customHeight="1" x14ac:dyDescent="0.25">
      <c r="A6" s="67">
        <v>23104</v>
      </c>
      <c r="B6" s="30" t="s">
        <v>508</v>
      </c>
      <c r="C6" s="81"/>
      <c r="D6" s="81"/>
      <c r="E6" s="22"/>
    </row>
    <row r="7" spans="1:5" ht="15.75" customHeight="1" x14ac:dyDescent="0.25">
      <c r="A7" s="67">
        <v>23109</v>
      </c>
      <c r="B7" s="30" t="s">
        <v>509</v>
      </c>
      <c r="C7" s="81"/>
      <c r="D7" s="81"/>
      <c r="E7" s="22"/>
    </row>
    <row r="8" spans="1:5" ht="19.5" customHeight="1" x14ac:dyDescent="0.25">
      <c r="A8" s="67">
        <v>2311001</v>
      </c>
      <c r="B8" s="6" t="s">
        <v>510</v>
      </c>
      <c r="C8" s="81"/>
      <c r="D8" s="81"/>
      <c r="E8" s="22"/>
    </row>
    <row r="9" spans="1:5" ht="15.75" customHeight="1" x14ac:dyDescent="0.25">
      <c r="A9" s="67">
        <v>23116</v>
      </c>
      <c r="B9" s="30" t="s">
        <v>511</v>
      </c>
      <c r="C9" s="81"/>
      <c r="D9" s="81"/>
      <c r="E9" s="22"/>
    </row>
    <row r="10" spans="1:5" ht="21" customHeight="1" x14ac:dyDescent="0.25">
      <c r="A10" s="67">
        <v>2311002</v>
      </c>
      <c r="B10" s="6" t="s">
        <v>512</v>
      </c>
      <c r="C10" s="81"/>
      <c r="D10" s="81"/>
      <c r="E10" s="22"/>
    </row>
    <row r="11" spans="1:5" ht="15.75" customHeight="1" x14ac:dyDescent="0.25">
      <c r="A11" s="477" t="s">
        <v>11</v>
      </c>
      <c r="B11" s="478"/>
      <c r="C11" s="25"/>
      <c r="D11" s="25"/>
      <c r="E11" s="22"/>
    </row>
    <row r="12" spans="1:5" ht="15.75" customHeight="1" x14ac:dyDescent="0.25">
      <c r="B12" s="22"/>
      <c r="C12" s="22"/>
      <c r="D12" s="22"/>
      <c r="E12" s="22"/>
    </row>
    <row r="13" spans="1:5" ht="15.75" customHeight="1" x14ac:dyDescent="0.25">
      <c r="A13" s="359" t="s">
        <v>650</v>
      </c>
      <c r="B13" s="359"/>
      <c r="C13" s="359"/>
      <c r="D13" s="22"/>
      <c r="E13" s="22"/>
    </row>
    <row r="14" spans="1:5" ht="15.75" customHeight="1" x14ac:dyDescent="0.25">
      <c r="A14" s="20"/>
      <c r="B14" s="20"/>
      <c r="C14" s="20"/>
      <c r="D14" s="22"/>
      <c r="E14" s="22"/>
    </row>
    <row r="15" spans="1:5" ht="15.75" customHeight="1" x14ac:dyDescent="0.25">
      <c r="A15" s="451" t="s">
        <v>630</v>
      </c>
      <c r="B15" s="451"/>
      <c r="C15" s="22"/>
      <c r="D15" s="22"/>
      <c r="E15" s="22"/>
    </row>
    <row r="16" spans="1:5" ht="15.75" customHeight="1" x14ac:dyDescent="0.25">
      <c r="A16" s="22"/>
      <c r="B16" s="22"/>
      <c r="C16" s="22"/>
      <c r="D16" s="22"/>
      <c r="E16" s="22"/>
    </row>
    <row r="17" spans="1:5" ht="30.6" customHeight="1" x14ac:dyDescent="0.25">
      <c r="A17" s="412" t="s">
        <v>60</v>
      </c>
      <c r="B17" s="454" t="s">
        <v>133</v>
      </c>
      <c r="C17" s="21" t="s">
        <v>751</v>
      </c>
      <c r="D17" s="21" t="s">
        <v>711</v>
      </c>
    </row>
    <row r="18" spans="1:5" ht="21" customHeight="1" x14ac:dyDescent="0.25">
      <c r="A18" s="413"/>
      <c r="B18" s="476"/>
      <c r="C18" s="169" t="s">
        <v>77</v>
      </c>
      <c r="D18" s="41" t="s">
        <v>77</v>
      </c>
    </row>
    <row r="19" spans="1:5" x14ac:dyDescent="0.25">
      <c r="A19" s="170"/>
      <c r="B19" s="170"/>
      <c r="C19" s="170"/>
      <c r="D19" s="170"/>
    </row>
    <row r="20" spans="1:5" ht="15" thickBot="1" x14ac:dyDescent="0.3">
      <c r="A20" s="28"/>
      <c r="B20" s="28"/>
      <c r="C20" s="28"/>
      <c r="D20" s="28"/>
    </row>
    <row r="21" spans="1:5" ht="15.75" thickTop="1" x14ac:dyDescent="0.25">
      <c r="A21" s="381" t="s">
        <v>11</v>
      </c>
      <c r="B21" s="382"/>
      <c r="C21" s="60"/>
      <c r="D21" s="60"/>
    </row>
    <row r="22" spans="1:5" x14ac:dyDescent="0.25">
      <c r="A22" s="47"/>
    </row>
    <row r="23" spans="1:5" x14ac:dyDescent="0.25">
      <c r="A23" s="364" t="s">
        <v>678</v>
      </c>
      <c r="B23" s="364"/>
    </row>
    <row r="24" spans="1:5" x14ac:dyDescent="0.25">
      <c r="A24" s="47"/>
    </row>
    <row r="25" spans="1:5" ht="32.25" customHeight="1" x14ac:dyDescent="0.25">
      <c r="A25" s="454" t="s">
        <v>18</v>
      </c>
      <c r="B25" s="21" t="s">
        <v>751</v>
      </c>
      <c r="C25" s="21" t="s">
        <v>711</v>
      </c>
    </row>
    <row r="26" spans="1:5" ht="19.350000000000001" customHeight="1" x14ac:dyDescent="0.25">
      <c r="A26" s="476"/>
      <c r="B26" s="41" t="s">
        <v>78</v>
      </c>
      <c r="C26" s="41" t="s">
        <v>78</v>
      </c>
    </row>
    <row r="27" spans="1:5" ht="28.5" x14ac:dyDescent="0.25">
      <c r="A27" s="12" t="s">
        <v>113</v>
      </c>
      <c r="B27" s="117"/>
      <c r="C27" s="117"/>
    </row>
    <row r="28" spans="1:5" ht="57" x14ac:dyDescent="0.25">
      <c r="A28" s="6" t="s">
        <v>114</v>
      </c>
      <c r="B28" s="45"/>
      <c r="C28" s="45"/>
    </row>
    <row r="29" spans="1:5" ht="29.25" thickBot="1" x14ac:dyDescent="0.3">
      <c r="A29" s="9" t="s">
        <v>115</v>
      </c>
      <c r="B29" s="28"/>
      <c r="C29" s="28"/>
    </row>
    <row r="30" spans="1:5" ht="15.75" thickTop="1" x14ac:dyDescent="0.25">
      <c r="A30" s="65" t="s">
        <v>11</v>
      </c>
      <c r="B30" s="60"/>
      <c r="C30" s="60"/>
    </row>
    <row r="31" spans="1:5" x14ac:dyDescent="0.25">
      <c r="A31" s="59"/>
    </row>
    <row r="32" spans="1:5" ht="15.75" customHeight="1" x14ac:dyDescent="0.25">
      <c r="A32" s="451" t="s">
        <v>631</v>
      </c>
      <c r="B32" s="451"/>
      <c r="C32" s="22"/>
      <c r="D32" s="22"/>
      <c r="E32" s="22"/>
    </row>
    <row r="33" spans="1:5" ht="15.75" customHeight="1" x14ac:dyDescent="0.25">
      <c r="A33" s="125"/>
      <c r="B33" s="125"/>
      <c r="C33" s="22"/>
      <c r="D33" s="22"/>
      <c r="E33" s="22"/>
    </row>
    <row r="34" spans="1:5" ht="15.75" customHeight="1" x14ac:dyDescent="0.25">
      <c r="A34" s="364" t="s">
        <v>679</v>
      </c>
      <c r="B34" s="364"/>
      <c r="C34" s="22"/>
      <c r="D34" s="22"/>
      <c r="E34" s="22"/>
    </row>
    <row r="35" spans="1:5" ht="15.75" customHeight="1" x14ac:dyDescent="0.25">
      <c r="A35" s="22"/>
      <c r="B35" s="22"/>
      <c r="C35" s="22"/>
      <c r="D35" s="22"/>
      <c r="E35" s="22"/>
    </row>
    <row r="36" spans="1:5" ht="29.45" customHeight="1" x14ac:dyDescent="0.25">
      <c r="A36" s="454" t="s">
        <v>18</v>
      </c>
      <c r="B36" s="21" t="s">
        <v>751</v>
      </c>
      <c r="C36" s="21" t="s">
        <v>711</v>
      </c>
    </row>
    <row r="37" spans="1:5" ht="15" x14ac:dyDescent="0.25">
      <c r="A37" s="476"/>
      <c r="B37" s="169" t="s">
        <v>78</v>
      </c>
      <c r="C37" s="41" t="s">
        <v>78</v>
      </c>
    </row>
    <row r="38" spans="1:5" ht="28.5" x14ac:dyDescent="0.25">
      <c r="A38" s="12" t="s">
        <v>113</v>
      </c>
      <c r="B38" s="117"/>
      <c r="C38" s="117"/>
    </row>
    <row r="39" spans="1:5" ht="57" x14ac:dyDescent="0.25">
      <c r="A39" s="6" t="s">
        <v>114</v>
      </c>
      <c r="B39" s="45"/>
      <c r="C39" s="45"/>
    </row>
    <row r="40" spans="1:5" ht="29.25" thickBot="1" x14ac:dyDescent="0.3">
      <c r="A40" s="9" t="s">
        <v>115</v>
      </c>
      <c r="B40" s="28"/>
      <c r="C40" s="28"/>
    </row>
    <row r="41" spans="1:5" ht="15.75" thickTop="1" x14ac:dyDescent="0.25">
      <c r="A41" s="65" t="s">
        <v>11</v>
      </c>
      <c r="B41" s="60"/>
      <c r="C41" s="60"/>
    </row>
    <row r="42" spans="1:5" x14ac:dyDescent="0.25">
      <c r="A42" s="59"/>
    </row>
    <row r="43" spans="1:5" ht="15" x14ac:dyDescent="0.25">
      <c r="A43" s="359" t="s">
        <v>513</v>
      </c>
      <c r="B43" s="359"/>
      <c r="C43" s="22"/>
      <c r="D43" s="22"/>
      <c r="E43" s="22"/>
    </row>
    <row r="44" spans="1:5" ht="15" x14ac:dyDescent="0.25">
      <c r="A44" s="22"/>
      <c r="B44" s="22"/>
      <c r="C44" s="22"/>
      <c r="D44" s="22"/>
      <c r="E44" s="22"/>
    </row>
    <row r="45" spans="1:5" ht="15" x14ac:dyDescent="0.25">
      <c r="A45" s="451" t="s">
        <v>632</v>
      </c>
      <c r="B45" s="451"/>
    </row>
    <row r="46" spans="1:5" ht="15" x14ac:dyDescent="0.25">
      <c r="A46" s="125"/>
      <c r="B46" s="125"/>
    </row>
    <row r="47" spans="1:5" x14ac:dyDescent="0.25">
      <c r="A47" s="364" t="s">
        <v>679</v>
      </c>
      <c r="B47" s="364"/>
    </row>
    <row r="48" spans="1:5" x14ac:dyDescent="0.25">
      <c r="A48" s="59"/>
    </row>
    <row r="49" spans="1:5" ht="31.7" customHeight="1" x14ac:dyDescent="0.25">
      <c r="A49" s="454" t="s">
        <v>18</v>
      </c>
      <c r="B49" s="21" t="s">
        <v>751</v>
      </c>
      <c r="C49" s="21" t="s">
        <v>711</v>
      </c>
    </row>
    <row r="50" spans="1:5" ht="15" customHeight="1" x14ac:dyDescent="0.25">
      <c r="A50" s="476"/>
      <c r="B50" s="41" t="s">
        <v>78</v>
      </c>
      <c r="C50" s="41" t="s">
        <v>78</v>
      </c>
    </row>
    <row r="51" spans="1:5" ht="28.5" x14ac:dyDescent="0.25">
      <c r="A51" s="12" t="s">
        <v>113</v>
      </c>
      <c r="B51" s="117"/>
      <c r="C51" s="117"/>
    </row>
    <row r="52" spans="1:5" ht="57" x14ac:dyDescent="0.25">
      <c r="A52" s="6" t="s">
        <v>114</v>
      </c>
      <c r="B52" s="45"/>
      <c r="C52" s="45"/>
    </row>
    <row r="53" spans="1:5" ht="29.25" thickBot="1" x14ac:dyDescent="0.3">
      <c r="A53" s="9" t="s">
        <v>115</v>
      </c>
      <c r="B53" s="28"/>
      <c r="C53" s="28"/>
    </row>
    <row r="54" spans="1:5" ht="15.75" thickTop="1" x14ac:dyDescent="0.25">
      <c r="A54" s="65" t="s">
        <v>11</v>
      </c>
      <c r="B54" s="60"/>
      <c r="C54" s="60"/>
    </row>
    <row r="55" spans="1:5" x14ac:dyDescent="0.25">
      <c r="A55" s="59"/>
    </row>
    <row r="56" spans="1:5" ht="15.75" customHeight="1" x14ac:dyDescent="0.25">
      <c r="A56" s="359" t="s">
        <v>514</v>
      </c>
      <c r="B56" s="359"/>
      <c r="C56" s="22"/>
      <c r="D56" s="22"/>
      <c r="E56" s="22"/>
    </row>
    <row r="57" spans="1:5" ht="15.75" customHeight="1" x14ac:dyDescent="0.25">
      <c r="A57" s="22"/>
      <c r="B57" s="22"/>
      <c r="C57" s="22"/>
      <c r="D57" s="22"/>
      <c r="E57" s="22"/>
    </row>
    <row r="58" spans="1:5" ht="15.75" customHeight="1" x14ac:dyDescent="0.25">
      <c r="A58" s="451" t="s">
        <v>633</v>
      </c>
      <c r="B58" s="451"/>
      <c r="C58" s="22"/>
      <c r="E58" s="22"/>
    </row>
    <row r="59" spans="1:5" ht="15.75" customHeight="1" x14ac:dyDescent="0.25">
      <c r="A59" s="125"/>
      <c r="B59" s="125"/>
      <c r="C59" s="22"/>
      <c r="E59" s="22"/>
    </row>
    <row r="60" spans="1:5" ht="15.75" customHeight="1" x14ac:dyDescent="0.25">
      <c r="A60" s="364" t="s">
        <v>791</v>
      </c>
      <c r="B60" s="364"/>
      <c r="C60" s="364"/>
      <c r="E60" s="22"/>
    </row>
    <row r="61" spans="1:5" ht="15.75" customHeight="1" x14ac:dyDescent="0.25">
      <c r="A61" s="22"/>
      <c r="B61" s="22"/>
      <c r="C61" s="22"/>
      <c r="D61" s="22"/>
      <c r="E61" s="22"/>
    </row>
    <row r="62" spans="1:5" ht="30.6" customHeight="1" x14ac:dyDescent="0.25">
      <c r="A62" s="21" t="s">
        <v>157</v>
      </c>
      <c r="B62" s="21" t="s">
        <v>162</v>
      </c>
      <c r="C62" s="21" t="s">
        <v>515</v>
      </c>
      <c r="D62" s="23" t="s">
        <v>93</v>
      </c>
    </row>
    <row r="63" spans="1:5" x14ac:dyDescent="0.25">
      <c r="A63" s="45"/>
      <c r="B63" s="45"/>
      <c r="C63" s="45"/>
      <c r="D63" s="67"/>
    </row>
    <row r="64" spans="1:5" x14ac:dyDescent="0.25">
      <c r="A64" s="45"/>
      <c r="B64" s="45"/>
      <c r="C64" s="45"/>
      <c r="D64" s="67"/>
    </row>
    <row r="65" spans="1:5" x14ac:dyDescent="0.25">
      <c r="A65" s="63"/>
      <c r="B65" s="171"/>
      <c r="C65" s="171"/>
      <c r="D65" s="172"/>
    </row>
    <row r="66" spans="1:5" ht="20.100000000000001" customHeight="1" x14ac:dyDescent="0.25">
      <c r="A66" s="464" t="s">
        <v>702</v>
      </c>
      <c r="B66" s="465"/>
      <c r="C66" s="466"/>
      <c r="D66" s="156"/>
    </row>
    <row r="67" spans="1:5" ht="20.100000000000001" customHeight="1" x14ac:dyDescent="0.25">
      <c r="A67" s="173"/>
      <c r="B67" s="173"/>
      <c r="C67" s="173"/>
      <c r="D67" s="173"/>
    </row>
    <row r="68" spans="1:5" ht="15" x14ac:dyDescent="0.25">
      <c r="A68" s="451" t="s">
        <v>634</v>
      </c>
      <c r="B68" s="451"/>
      <c r="C68" s="105"/>
      <c r="D68" s="105"/>
      <c r="E68" s="105"/>
    </row>
    <row r="69" spans="1:5" ht="15" x14ac:dyDescent="0.25">
      <c r="A69" s="125"/>
      <c r="B69" s="125"/>
      <c r="C69" s="105"/>
      <c r="D69" s="105"/>
      <c r="E69" s="105"/>
    </row>
    <row r="70" spans="1:5" x14ac:dyDescent="0.25">
      <c r="A70" s="364" t="s">
        <v>791</v>
      </c>
      <c r="B70" s="364"/>
      <c r="C70" s="364"/>
      <c r="D70" s="105"/>
      <c r="E70" s="105"/>
    </row>
    <row r="71" spans="1:5" x14ac:dyDescent="0.25">
      <c r="A71" s="105"/>
      <c r="C71" s="105"/>
      <c r="D71" s="105"/>
      <c r="E71" s="105"/>
    </row>
    <row r="72" spans="1:5" ht="34.35" customHeight="1" x14ac:dyDescent="0.25">
      <c r="A72" s="21" t="s">
        <v>157</v>
      </c>
      <c r="B72" s="21" t="s">
        <v>598</v>
      </c>
      <c r="C72" s="21" t="s">
        <v>515</v>
      </c>
      <c r="D72" s="23" t="s">
        <v>93</v>
      </c>
      <c r="E72" s="105"/>
    </row>
    <row r="73" spans="1:5" x14ac:dyDescent="0.25">
      <c r="A73" s="45"/>
      <c r="B73" s="45"/>
      <c r="C73" s="45"/>
      <c r="D73" s="67"/>
    </row>
    <row r="74" spans="1:5" x14ac:dyDescent="0.25">
      <c r="A74" s="45"/>
      <c r="B74" s="45"/>
      <c r="C74" s="45"/>
      <c r="D74" s="67"/>
      <c r="E74" s="105"/>
    </row>
    <row r="75" spans="1:5" x14ac:dyDescent="0.25">
      <c r="A75" s="49"/>
      <c r="B75" s="49"/>
      <c r="C75" s="49"/>
      <c r="E75" s="105"/>
    </row>
    <row r="76" spans="1:5" ht="17.45" customHeight="1" x14ac:dyDescent="0.25">
      <c r="A76" s="464" t="s">
        <v>702</v>
      </c>
      <c r="B76" s="465"/>
      <c r="C76" s="466"/>
      <c r="E76" s="105"/>
    </row>
    <row r="77" spans="1:5" x14ac:dyDescent="0.25">
      <c r="A77" s="49"/>
      <c r="B77" s="49"/>
      <c r="C77" s="49"/>
    </row>
    <row r="78" spans="1:5" ht="15" x14ac:dyDescent="0.25">
      <c r="A78" s="22" t="s">
        <v>246</v>
      </c>
    </row>
    <row r="79" spans="1:5" ht="15" x14ac:dyDescent="0.25">
      <c r="A79" s="22"/>
    </row>
    <row r="80" spans="1:5" ht="14.25" customHeight="1" x14ac:dyDescent="0.25">
      <c r="A80" s="380" t="s">
        <v>237</v>
      </c>
      <c r="B80" s="380"/>
    </row>
  </sheetData>
  <mergeCells count="24">
    <mergeCell ref="A32:B32"/>
    <mergeCell ref="A3:B3"/>
    <mergeCell ref="A15:B15"/>
    <mergeCell ref="A11:B11"/>
    <mergeCell ref="A25:A26"/>
    <mergeCell ref="A17:A18"/>
    <mergeCell ref="A21:B21"/>
    <mergeCell ref="B17:B18"/>
    <mergeCell ref="A13:C13"/>
    <mergeCell ref="A23:B23"/>
    <mergeCell ref="A80:B80"/>
    <mergeCell ref="A43:B43"/>
    <mergeCell ref="A34:B34"/>
    <mergeCell ref="A47:B47"/>
    <mergeCell ref="A66:C66"/>
    <mergeCell ref="A76:C76"/>
    <mergeCell ref="A70:C70"/>
    <mergeCell ref="A68:B68"/>
    <mergeCell ref="A60:C60"/>
    <mergeCell ref="A45:B45"/>
    <mergeCell ref="A56:B56"/>
    <mergeCell ref="A58:B58"/>
    <mergeCell ref="A36:A37"/>
    <mergeCell ref="A49:A50"/>
  </mergeCells>
  <pageMargins left="0.25" right="0.25" top="0.75" bottom="0.75" header="0.3" footer="0.3"/>
  <pageSetup paperSize="9" fitToHeight="0"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Formulas="1" showGridLines="0" zoomScale="73" zoomScaleNormal="80" workbookViewId="0">
      <selection activeCell="F20" sqref="F20"/>
    </sheetView>
  </sheetViews>
  <sheetFormatPr baseColWidth="10" defaultColWidth="11.42578125" defaultRowHeight="14.25" x14ac:dyDescent="0.25"/>
  <cols>
    <col min="1" max="1" width="10.85546875" style="17" customWidth="1"/>
    <col min="2" max="2" width="19.140625" style="17" customWidth="1"/>
    <col min="3" max="4" width="15.5703125" style="17" customWidth="1"/>
    <col min="5" max="6" width="14.140625" style="17" customWidth="1"/>
    <col min="7" max="7" width="13.7109375" style="17" customWidth="1"/>
    <col min="8" max="12" width="11.42578125" style="17" customWidth="1"/>
    <col min="13" max="16384" width="11.42578125" style="17"/>
  </cols>
  <sheetData>
    <row r="1" spans="1:7" ht="15" x14ac:dyDescent="0.25">
      <c r="A1" s="359" t="s">
        <v>189</v>
      </c>
      <c r="B1" s="359"/>
      <c r="D1" s="22"/>
      <c r="E1" s="22"/>
      <c r="F1" s="22"/>
      <c r="G1" s="22"/>
    </row>
    <row r="2" spans="1:7" x14ac:dyDescent="0.25">
      <c r="A2" s="59"/>
    </row>
    <row r="3" spans="1:7" ht="15" x14ac:dyDescent="0.25">
      <c r="A3" s="359" t="s">
        <v>516</v>
      </c>
      <c r="B3" s="359"/>
    </row>
    <row r="4" spans="1:7" x14ac:dyDescent="0.25">
      <c r="A4" s="59"/>
    </row>
    <row r="5" spans="1:7" ht="35.450000000000003" customHeight="1" x14ac:dyDescent="0.25">
      <c r="A5" s="23" t="s">
        <v>112</v>
      </c>
      <c r="B5" s="23" t="s">
        <v>240</v>
      </c>
      <c r="C5" s="21" t="s">
        <v>768</v>
      </c>
      <c r="D5" s="21" t="s">
        <v>792</v>
      </c>
    </row>
    <row r="6" spans="1:7" ht="29.45" customHeight="1" x14ac:dyDescent="0.25">
      <c r="A6" s="144">
        <v>22202</v>
      </c>
      <c r="B6" s="6" t="s">
        <v>517</v>
      </c>
      <c r="C6" s="67"/>
      <c r="D6" s="67"/>
    </row>
    <row r="7" spans="1:7" ht="29.45" customHeight="1" x14ac:dyDescent="0.25">
      <c r="A7" s="174">
        <v>22203</v>
      </c>
      <c r="B7" s="90" t="s">
        <v>518</v>
      </c>
      <c r="C7" s="67"/>
      <c r="D7" s="67"/>
    </row>
    <row r="8" spans="1:7" ht="33.6" customHeight="1" x14ac:dyDescent="0.25">
      <c r="A8" s="174">
        <v>22209</v>
      </c>
      <c r="B8" s="90" t="s">
        <v>519</v>
      </c>
      <c r="C8" s="67"/>
      <c r="D8" s="67"/>
    </row>
    <row r="9" spans="1:7" ht="30" customHeight="1" x14ac:dyDescent="0.25">
      <c r="A9" s="174">
        <v>22205</v>
      </c>
      <c r="B9" s="90" t="s">
        <v>520</v>
      </c>
      <c r="C9" s="67"/>
      <c r="D9" s="67"/>
    </row>
    <row r="10" spans="1:7" ht="30" customHeight="1" x14ac:dyDescent="0.25">
      <c r="A10" s="174">
        <v>22206</v>
      </c>
      <c r="B10" s="90" t="s">
        <v>521</v>
      </c>
      <c r="C10" s="67"/>
      <c r="D10" s="67"/>
    </row>
    <row r="11" spans="1:7" ht="31.35" customHeight="1" x14ac:dyDescent="0.25">
      <c r="A11" s="174">
        <v>22210</v>
      </c>
      <c r="B11" s="90" t="s">
        <v>522</v>
      </c>
      <c r="C11" s="67"/>
      <c r="D11" s="67"/>
    </row>
    <row r="12" spans="1:7" ht="15" x14ac:dyDescent="0.25">
      <c r="A12" s="175" t="s">
        <v>11</v>
      </c>
      <c r="B12" s="84"/>
      <c r="C12" s="84"/>
      <c r="D12" s="84"/>
    </row>
    <row r="13" spans="1:7" x14ac:dyDescent="0.25">
      <c r="A13" s="59"/>
    </row>
    <row r="14" spans="1:7" x14ac:dyDescent="0.25">
      <c r="A14" s="59"/>
    </row>
    <row r="15" spans="1:7" ht="15" x14ac:dyDescent="0.25">
      <c r="A15" s="359" t="s">
        <v>635</v>
      </c>
      <c r="B15" s="359"/>
      <c r="C15" s="359"/>
      <c r="D15" s="359"/>
    </row>
    <row r="16" spans="1:7" ht="15" x14ac:dyDescent="0.25">
      <c r="A16" s="20"/>
      <c r="B16" s="20"/>
      <c r="C16" s="20"/>
      <c r="D16" s="20"/>
    </row>
    <row r="17" spans="1:7" ht="30.75" customHeight="1" x14ac:dyDescent="0.25">
      <c r="A17" s="437" t="s">
        <v>680</v>
      </c>
      <c r="B17" s="437"/>
      <c r="C17" s="437"/>
      <c r="D17" s="437"/>
    </row>
    <row r="18" spans="1:7" x14ac:dyDescent="0.25">
      <c r="A18" s="47"/>
      <c r="B18" s="47"/>
    </row>
    <row r="19" spans="1:7" ht="46.35" customHeight="1" x14ac:dyDescent="0.25">
      <c r="A19" s="21" t="s">
        <v>180</v>
      </c>
      <c r="B19" s="23" t="s">
        <v>181</v>
      </c>
      <c r="C19" s="23" t="s">
        <v>170</v>
      </c>
    </row>
    <row r="20" spans="1:7" x14ac:dyDescent="0.25">
      <c r="A20" s="30"/>
      <c r="B20" s="30"/>
      <c r="C20" s="30"/>
    </row>
    <row r="21" spans="1:7" x14ac:dyDescent="0.25">
      <c r="A21" s="30"/>
      <c r="B21" s="30"/>
      <c r="C21" s="67"/>
    </row>
    <row r="22" spans="1:7" x14ac:dyDescent="0.25">
      <c r="A22" s="30"/>
      <c r="B22" s="30"/>
      <c r="C22" s="67"/>
    </row>
    <row r="23" spans="1:7" x14ac:dyDescent="0.25">
      <c r="A23" s="47"/>
      <c r="B23" s="47"/>
    </row>
    <row r="24" spans="1:7" ht="15" x14ac:dyDescent="0.25">
      <c r="A24" s="359" t="s">
        <v>646</v>
      </c>
      <c r="B24" s="359"/>
      <c r="C24" s="364"/>
      <c r="D24" s="364"/>
      <c r="E24" s="364"/>
      <c r="F24" s="364"/>
    </row>
    <row r="25" spans="1:7" x14ac:dyDescent="0.25">
      <c r="A25" s="59"/>
    </row>
    <row r="26" spans="1:7" ht="15" x14ac:dyDescent="0.25">
      <c r="A26" s="412" t="s">
        <v>76</v>
      </c>
      <c r="B26" s="383" t="s">
        <v>751</v>
      </c>
      <c r="C26" s="383"/>
      <c r="D26" s="383"/>
      <c r="E26" s="383" t="s">
        <v>711</v>
      </c>
      <c r="F26" s="383"/>
      <c r="G26" s="383"/>
    </row>
    <row r="27" spans="1:7" ht="15" x14ac:dyDescent="0.25">
      <c r="A27" s="413"/>
      <c r="B27" s="21" t="s">
        <v>19</v>
      </c>
      <c r="C27" s="21" t="s">
        <v>20</v>
      </c>
      <c r="D27" s="21" t="s">
        <v>3</v>
      </c>
      <c r="E27" s="21" t="s">
        <v>19</v>
      </c>
      <c r="F27" s="21" t="s">
        <v>20</v>
      </c>
      <c r="G27" s="21" t="s">
        <v>3</v>
      </c>
    </row>
    <row r="28" spans="1:7" ht="28.5" x14ac:dyDescent="0.25">
      <c r="A28" s="10" t="s">
        <v>179</v>
      </c>
      <c r="B28" s="34"/>
      <c r="C28" s="34"/>
      <c r="D28" s="34"/>
      <c r="E28" s="34"/>
      <c r="F28" s="34"/>
      <c r="G28" s="34"/>
    </row>
    <row r="29" spans="1:7" ht="51.75" customHeight="1" x14ac:dyDescent="0.25">
      <c r="A29" s="6" t="s">
        <v>116</v>
      </c>
      <c r="B29" s="45"/>
      <c r="C29" s="45"/>
      <c r="D29" s="45"/>
      <c r="E29" s="45"/>
      <c r="F29" s="45"/>
      <c r="G29" s="45"/>
    </row>
    <row r="30" spans="1:7" ht="15" x14ac:dyDescent="0.25">
      <c r="A30" s="65" t="s">
        <v>11</v>
      </c>
      <c r="B30" s="60"/>
      <c r="C30" s="60"/>
      <c r="D30" s="60"/>
      <c r="E30" s="60"/>
      <c r="F30" s="60"/>
      <c r="G30" s="60"/>
    </row>
    <row r="31" spans="1:7" x14ac:dyDescent="0.25">
      <c r="A31" s="59"/>
    </row>
    <row r="32" spans="1:7" ht="15" x14ac:dyDescent="0.25">
      <c r="A32" s="359" t="s">
        <v>523</v>
      </c>
      <c r="B32" s="359"/>
    </row>
    <row r="34" spans="1:7" ht="42.75" customHeight="1" x14ac:dyDescent="0.25">
      <c r="A34" s="74" t="s">
        <v>155</v>
      </c>
      <c r="B34" s="444" t="s">
        <v>154</v>
      </c>
      <c r="C34" s="444"/>
      <c r="D34" s="444"/>
      <c r="E34" s="444"/>
      <c r="F34" s="444"/>
      <c r="G34" s="444"/>
    </row>
    <row r="35" spans="1:7" x14ac:dyDescent="0.25">
      <c r="A35" s="45"/>
      <c r="B35" s="380"/>
      <c r="C35" s="380"/>
      <c r="D35" s="380"/>
      <c r="E35" s="380"/>
      <c r="F35" s="380"/>
      <c r="G35" s="380"/>
    </row>
    <row r="36" spans="1:7" ht="15" x14ac:dyDescent="0.25">
      <c r="A36" s="22"/>
    </row>
    <row r="37" spans="1:7" ht="15" x14ac:dyDescent="0.25">
      <c r="A37" s="359" t="s">
        <v>246</v>
      </c>
      <c r="B37" s="359"/>
    </row>
    <row r="38" spans="1:7" ht="15" x14ac:dyDescent="0.25">
      <c r="A38" s="22"/>
    </row>
    <row r="39" spans="1:7" ht="14.25" customHeight="1" x14ac:dyDescent="0.25">
      <c r="A39" s="380" t="s">
        <v>237</v>
      </c>
      <c r="B39" s="380"/>
      <c r="C39" s="33"/>
    </row>
  </sheetData>
  <mergeCells count="14">
    <mergeCell ref="A3:B3"/>
    <mergeCell ref="A24:B24"/>
    <mergeCell ref="A32:B32"/>
    <mergeCell ref="A1:B1"/>
    <mergeCell ref="C24:F24"/>
    <mergeCell ref="E26:G26"/>
    <mergeCell ref="A26:A27"/>
    <mergeCell ref="A39:B39"/>
    <mergeCell ref="B26:D26"/>
    <mergeCell ref="A37:B37"/>
    <mergeCell ref="A15:D15"/>
    <mergeCell ref="B34:G34"/>
    <mergeCell ref="B35:G35"/>
    <mergeCell ref="A17:D17"/>
  </mergeCells>
  <pageMargins left="0.25" right="0.25" top="0.75" bottom="0.75" header="0.3" footer="0.3"/>
  <pageSetup paperSize="9" fitToHeight="0"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showGridLines="0" zoomScale="81" zoomScaleNormal="90" workbookViewId="0">
      <selection activeCell="H17" sqref="H17"/>
    </sheetView>
  </sheetViews>
  <sheetFormatPr baseColWidth="10" defaultColWidth="11.42578125" defaultRowHeight="14.25" x14ac:dyDescent="0.25"/>
  <cols>
    <col min="1" max="1" width="42.85546875" style="17" customWidth="1"/>
    <col min="2" max="2" width="81" style="17" customWidth="1"/>
    <col min="3" max="3" width="14.7109375" style="17" customWidth="1"/>
    <col min="4" max="4" width="13.5703125" style="17" customWidth="1"/>
    <col min="5" max="8" width="12.28515625" style="17" customWidth="1"/>
    <col min="9" max="9" width="11.42578125" style="17" customWidth="1"/>
    <col min="10" max="16384" width="11.42578125" style="17"/>
  </cols>
  <sheetData>
    <row r="1" spans="1:7" ht="15" x14ac:dyDescent="0.25">
      <c r="A1" s="359" t="s">
        <v>190</v>
      </c>
      <c r="B1" s="359"/>
      <c r="C1" s="22"/>
      <c r="D1" s="22"/>
      <c r="E1" s="22"/>
      <c r="F1" s="22"/>
      <c r="G1" s="22"/>
    </row>
    <row r="2" spans="1:7" x14ac:dyDescent="0.25">
      <c r="A2" s="59"/>
    </row>
    <row r="3" spans="1:7" ht="15" x14ac:dyDescent="0.25">
      <c r="A3" s="359" t="s">
        <v>101</v>
      </c>
      <c r="B3" s="359"/>
      <c r="C3" s="22"/>
      <c r="D3" s="22"/>
      <c r="E3" s="22"/>
      <c r="F3" s="22"/>
      <c r="G3" s="22"/>
    </row>
    <row r="4" spans="1:7" x14ac:dyDescent="0.25">
      <c r="A4" s="59"/>
    </row>
    <row r="5" spans="1:7" ht="63" customHeight="1" x14ac:dyDescent="0.25">
      <c r="A5" s="21" t="s">
        <v>332</v>
      </c>
      <c r="B5" s="21" t="s">
        <v>7</v>
      </c>
      <c r="C5" s="21" t="s">
        <v>751</v>
      </c>
      <c r="D5" s="21" t="s">
        <v>711</v>
      </c>
    </row>
    <row r="6" spans="1:7" ht="20.25" customHeight="1" x14ac:dyDescent="0.25">
      <c r="A6" s="6">
        <v>21408</v>
      </c>
      <c r="B6" s="6" t="s">
        <v>360</v>
      </c>
      <c r="C6" s="45">
        <v>0</v>
      </c>
      <c r="D6" s="326">
        <v>0</v>
      </c>
    </row>
    <row r="7" spans="1:7" ht="20.25" customHeight="1" x14ac:dyDescent="0.25">
      <c r="A7" s="6">
        <v>21409</v>
      </c>
      <c r="B7" s="6" t="s">
        <v>357</v>
      </c>
      <c r="C7" s="45">
        <v>0</v>
      </c>
      <c r="D7" s="326">
        <v>6646</v>
      </c>
    </row>
    <row r="8" spans="1:7" ht="20.25" customHeight="1" x14ac:dyDescent="0.25">
      <c r="A8" s="6">
        <v>21498</v>
      </c>
      <c r="B8" s="6" t="s">
        <v>359</v>
      </c>
      <c r="C8" s="45">
        <v>0</v>
      </c>
      <c r="D8" s="326">
        <v>261</v>
      </c>
    </row>
    <row r="9" spans="1:7" ht="20.25" customHeight="1" x14ac:dyDescent="0.25">
      <c r="A9" s="6">
        <v>21601</v>
      </c>
      <c r="B9" s="6" t="s">
        <v>411</v>
      </c>
      <c r="C9" s="45">
        <v>0</v>
      </c>
      <c r="D9" s="326">
        <v>0</v>
      </c>
    </row>
    <row r="10" spans="1:7" ht="20.25" customHeight="1" x14ac:dyDescent="0.25">
      <c r="A10" s="6">
        <v>22101</v>
      </c>
      <c r="B10" s="6" t="s">
        <v>412</v>
      </c>
      <c r="C10" s="45">
        <v>0</v>
      </c>
      <c r="D10" s="326">
        <v>0</v>
      </c>
    </row>
    <row r="11" spans="1:7" ht="20.25" customHeight="1" x14ac:dyDescent="0.25">
      <c r="A11" s="6">
        <v>22102</v>
      </c>
      <c r="B11" s="6" t="s">
        <v>413</v>
      </c>
      <c r="C11" s="45">
        <v>0</v>
      </c>
      <c r="D11" s="326">
        <v>0</v>
      </c>
    </row>
    <row r="12" spans="1:7" ht="20.25" customHeight="1" x14ac:dyDescent="0.25">
      <c r="A12" s="6">
        <v>22103</v>
      </c>
      <c r="B12" s="6" t="s">
        <v>414</v>
      </c>
      <c r="C12" s="45">
        <v>121941</v>
      </c>
      <c r="D12" s="326">
        <v>125741</v>
      </c>
    </row>
    <row r="13" spans="1:7" ht="20.25" customHeight="1" x14ac:dyDescent="0.25">
      <c r="A13" s="6">
        <v>22106</v>
      </c>
      <c r="B13" s="6" t="s">
        <v>415</v>
      </c>
      <c r="C13" s="45">
        <v>0</v>
      </c>
      <c r="D13" s="326">
        <v>0</v>
      </c>
    </row>
    <row r="14" spans="1:7" ht="20.25" customHeight="1" x14ac:dyDescent="0.25">
      <c r="A14" s="6">
        <v>22113</v>
      </c>
      <c r="B14" s="6" t="s">
        <v>417</v>
      </c>
      <c r="C14" s="45">
        <v>0</v>
      </c>
      <c r="D14" s="326">
        <v>0</v>
      </c>
    </row>
    <row r="15" spans="1:7" ht="20.25" customHeight="1" x14ac:dyDescent="0.25">
      <c r="A15" s="6">
        <v>22204</v>
      </c>
      <c r="B15" s="6" t="s">
        <v>416</v>
      </c>
      <c r="C15" s="45">
        <v>0</v>
      </c>
      <c r="D15" s="326">
        <v>0</v>
      </c>
    </row>
    <row r="16" spans="1:7" ht="20.25" customHeight="1" x14ac:dyDescent="0.25">
      <c r="A16" s="6">
        <v>22207</v>
      </c>
      <c r="B16" s="6" t="s">
        <v>636</v>
      </c>
      <c r="C16" s="45">
        <v>0</v>
      </c>
      <c r="D16" s="326">
        <v>0</v>
      </c>
    </row>
    <row r="17" spans="1:8" ht="20.25" customHeight="1" x14ac:dyDescent="0.25">
      <c r="A17" s="6">
        <v>22208</v>
      </c>
      <c r="B17" s="6" t="s">
        <v>418</v>
      </c>
      <c r="C17" s="45">
        <v>0</v>
      </c>
      <c r="D17" s="326">
        <v>0</v>
      </c>
    </row>
    <row r="18" spans="1:8" ht="20.25" customHeight="1" x14ac:dyDescent="0.25">
      <c r="A18" s="6">
        <v>22501</v>
      </c>
      <c r="B18" s="6" t="s">
        <v>419</v>
      </c>
      <c r="C18" s="45">
        <v>0</v>
      </c>
      <c r="D18" s="326">
        <v>0</v>
      </c>
    </row>
    <row r="19" spans="1:8" ht="20.25" customHeight="1" x14ac:dyDescent="0.25">
      <c r="A19" s="6">
        <v>22502</v>
      </c>
      <c r="B19" s="6" t="s">
        <v>420</v>
      </c>
      <c r="C19" s="45">
        <v>0</v>
      </c>
      <c r="D19" s="326">
        <v>0</v>
      </c>
    </row>
    <row r="20" spans="1:8" ht="20.25" customHeight="1" x14ac:dyDescent="0.25">
      <c r="A20" s="6">
        <v>22503</v>
      </c>
      <c r="B20" s="6" t="s">
        <v>421</v>
      </c>
      <c r="C20" s="45">
        <v>0</v>
      </c>
      <c r="D20" s="326">
        <v>0</v>
      </c>
    </row>
    <row r="21" spans="1:8" ht="20.25" customHeight="1" x14ac:dyDescent="0.25">
      <c r="A21" s="6">
        <v>22504</v>
      </c>
      <c r="B21" s="6" t="s">
        <v>422</v>
      </c>
      <c r="C21" s="45">
        <v>0</v>
      </c>
      <c r="D21" s="326">
        <v>0</v>
      </c>
    </row>
    <row r="22" spans="1:8" ht="20.25" customHeight="1" x14ac:dyDescent="0.25">
      <c r="A22" s="6">
        <v>22111</v>
      </c>
      <c r="B22" s="6" t="s">
        <v>423</v>
      </c>
      <c r="C22" s="45">
        <v>0</v>
      </c>
      <c r="D22" s="326">
        <v>0</v>
      </c>
    </row>
    <row r="23" spans="1:8" ht="15" x14ac:dyDescent="0.25">
      <c r="A23" s="104" t="s">
        <v>11</v>
      </c>
      <c r="B23" s="176"/>
      <c r="C23" s="328">
        <f>SUM(C6:C22)</f>
        <v>121941</v>
      </c>
      <c r="D23" s="328">
        <f>SUM(D6:D22)</f>
        <v>132648</v>
      </c>
    </row>
    <row r="24" spans="1:8" x14ac:dyDescent="0.25">
      <c r="A24" s="59"/>
    </row>
    <row r="25" spans="1:8" ht="15" x14ac:dyDescent="0.25">
      <c r="A25" s="359" t="s">
        <v>524</v>
      </c>
      <c r="B25" s="359"/>
      <c r="C25" s="22"/>
      <c r="D25" s="22"/>
      <c r="E25" s="22"/>
      <c r="F25" s="22"/>
      <c r="G25" s="22"/>
    </row>
    <row r="26" spans="1:8" x14ac:dyDescent="0.25">
      <c r="A26" s="47"/>
    </row>
    <row r="27" spans="1:8" ht="14.25" customHeight="1" x14ac:dyDescent="0.25">
      <c r="A27" s="412" t="s">
        <v>332</v>
      </c>
      <c r="B27" s="383" t="s">
        <v>351</v>
      </c>
      <c r="C27" s="383" t="s">
        <v>751</v>
      </c>
      <c r="D27" s="383"/>
      <c r="E27" s="383"/>
      <c r="F27" s="383" t="s">
        <v>711</v>
      </c>
      <c r="G27" s="383"/>
      <c r="H27" s="383"/>
    </row>
    <row r="28" spans="1:8" ht="45" x14ac:dyDescent="0.25">
      <c r="A28" s="413"/>
      <c r="B28" s="383"/>
      <c r="C28" s="39" t="s">
        <v>8</v>
      </c>
      <c r="D28" s="21" t="s">
        <v>525</v>
      </c>
      <c r="E28" s="21" t="s">
        <v>3</v>
      </c>
      <c r="F28" s="39" t="s">
        <v>8</v>
      </c>
      <c r="G28" s="21" t="s">
        <v>525</v>
      </c>
      <c r="H28" s="21" t="s">
        <v>3</v>
      </c>
    </row>
    <row r="29" spans="1:8" ht="19.5" customHeight="1" x14ac:dyDescent="0.25">
      <c r="A29" s="42">
        <v>2210603</v>
      </c>
      <c r="B29" s="6" t="s">
        <v>526</v>
      </c>
      <c r="C29" s="45"/>
      <c r="D29" s="45"/>
      <c r="E29" s="45"/>
      <c r="F29" s="45"/>
      <c r="G29" s="45"/>
      <c r="H29" s="45"/>
    </row>
    <row r="30" spans="1:8" ht="19.5" customHeight="1" x14ac:dyDescent="0.25">
      <c r="A30" s="42">
        <v>2210604</v>
      </c>
      <c r="B30" s="6" t="s">
        <v>527</v>
      </c>
      <c r="C30" s="45"/>
      <c r="D30" s="45"/>
      <c r="E30" s="45"/>
      <c r="F30" s="45"/>
      <c r="G30" s="45"/>
      <c r="H30" s="45"/>
    </row>
    <row r="31" spans="1:8" ht="19.5" customHeight="1" x14ac:dyDescent="0.25">
      <c r="A31" s="42">
        <v>2210605</v>
      </c>
      <c r="B31" s="6" t="s">
        <v>528</v>
      </c>
      <c r="C31" s="45"/>
      <c r="D31" s="45"/>
      <c r="E31" s="45"/>
      <c r="F31" s="45"/>
      <c r="G31" s="45"/>
      <c r="H31" s="45"/>
    </row>
    <row r="32" spans="1:8" ht="19.5" customHeight="1" x14ac:dyDescent="0.25">
      <c r="A32" s="42">
        <v>2210606</v>
      </c>
      <c r="B32" s="6" t="s">
        <v>529</v>
      </c>
      <c r="C32" s="45"/>
      <c r="D32" s="45"/>
      <c r="E32" s="45"/>
      <c r="F32" s="45"/>
      <c r="G32" s="45"/>
      <c r="H32" s="45"/>
    </row>
    <row r="33" spans="1:9" ht="15" x14ac:dyDescent="0.25">
      <c r="A33" s="26" t="s">
        <v>11</v>
      </c>
      <c r="B33" s="129"/>
      <c r="C33" s="129"/>
      <c r="D33" s="129"/>
      <c r="E33" s="46"/>
      <c r="F33" s="25"/>
      <c r="G33" s="25"/>
      <c r="H33" s="25"/>
    </row>
    <row r="34" spans="1:9" x14ac:dyDescent="0.25">
      <c r="A34" s="7"/>
      <c r="B34" s="7"/>
      <c r="C34" s="7"/>
      <c r="D34" s="7"/>
      <c r="E34" s="7"/>
      <c r="F34" s="7"/>
      <c r="G34" s="49"/>
      <c r="H34" s="49"/>
      <c r="I34" s="49"/>
    </row>
    <row r="35" spans="1:9" ht="14.25" customHeight="1" x14ac:dyDescent="0.25">
      <c r="A35" s="435" t="s">
        <v>681</v>
      </c>
      <c r="B35" s="435"/>
      <c r="C35" s="435"/>
      <c r="D35" s="435"/>
      <c r="E35" s="435"/>
      <c r="F35" s="435"/>
      <c r="G35" s="151"/>
      <c r="H35" s="151"/>
      <c r="I35" s="151"/>
    </row>
    <row r="36" spans="1:9" x14ac:dyDescent="0.25">
      <c r="A36" s="49"/>
      <c r="B36" s="49"/>
      <c r="C36" s="7"/>
      <c r="D36" s="7"/>
      <c r="E36" s="7"/>
      <c r="F36" s="7"/>
      <c r="G36" s="151"/>
      <c r="H36" s="151"/>
      <c r="I36" s="151"/>
    </row>
    <row r="37" spans="1:9" hidden="1" x14ac:dyDescent="0.25">
      <c r="A37" s="49"/>
      <c r="B37" s="49"/>
      <c r="C37" s="7"/>
      <c r="D37" s="7"/>
      <c r="E37" s="7"/>
      <c r="F37" s="7"/>
      <c r="G37" s="151"/>
      <c r="H37" s="151"/>
      <c r="I37" s="151"/>
    </row>
    <row r="38" spans="1:9" ht="14.45" customHeight="1" x14ac:dyDescent="0.25">
      <c r="A38" s="482" t="s">
        <v>5</v>
      </c>
      <c r="B38" s="482" t="s">
        <v>6</v>
      </c>
      <c r="C38" s="482" t="s">
        <v>351</v>
      </c>
      <c r="D38" s="365" t="s">
        <v>751</v>
      </c>
      <c r="E38" s="367"/>
      <c r="F38" s="366"/>
      <c r="G38" s="151"/>
      <c r="H38" s="151"/>
      <c r="I38" s="151"/>
    </row>
    <row r="39" spans="1:9" x14ac:dyDescent="0.25">
      <c r="A39" s="483"/>
      <c r="B39" s="483"/>
      <c r="C39" s="483"/>
      <c r="D39" s="412" t="s">
        <v>8</v>
      </c>
      <c r="E39" s="412" t="s">
        <v>9</v>
      </c>
      <c r="F39" s="412" t="s">
        <v>10</v>
      </c>
      <c r="G39" s="151"/>
      <c r="H39" s="151"/>
      <c r="I39" s="151"/>
    </row>
    <row r="40" spans="1:9" ht="15.75" customHeight="1" x14ac:dyDescent="0.25">
      <c r="A40" s="484"/>
      <c r="B40" s="484"/>
      <c r="C40" s="484"/>
      <c r="D40" s="413"/>
      <c r="E40" s="413"/>
      <c r="F40" s="413"/>
      <c r="G40" s="151"/>
      <c r="H40" s="151"/>
      <c r="I40" s="151"/>
    </row>
    <row r="41" spans="1:9" x14ac:dyDescent="0.25">
      <c r="A41" s="6">
        <v>1</v>
      </c>
      <c r="B41" s="6"/>
      <c r="C41" s="45"/>
      <c r="D41" s="6"/>
      <c r="E41" s="6"/>
      <c r="F41" s="6"/>
      <c r="G41" s="151"/>
      <c r="H41" s="151"/>
      <c r="I41" s="151"/>
    </row>
    <row r="42" spans="1:9" x14ac:dyDescent="0.25">
      <c r="A42" s="6">
        <v>10</v>
      </c>
      <c r="B42" s="6"/>
      <c r="C42" s="45"/>
      <c r="D42" s="6"/>
      <c r="E42" s="6"/>
      <c r="F42" s="6"/>
      <c r="G42" s="151"/>
      <c r="H42" s="151"/>
      <c r="I42" s="151"/>
    </row>
    <row r="43" spans="1:9" ht="14.45" customHeight="1" x14ac:dyDescent="0.25">
      <c r="A43" s="480" t="s">
        <v>530</v>
      </c>
      <c r="B43" s="481"/>
      <c r="C43" s="45"/>
      <c r="D43" s="6"/>
      <c r="E43" s="6"/>
      <c r="F43" s="6"/>
      <c r="G43" s="151"/>
      <c r="H43" s="151"/>
      <c r="I43" s="151"/>
    </row>
    <row r="44" spans="1:9" ht="15" x14ac:dyDescent="0.25">
      <c r="A44" s="479" t="s">
        <v>732</v>
      </c>
      <c r="B44" s="479"/>
      <c r="C44" s="177"/>
      <c r="D44" s="50"/>
      <c r="E44" s="50"/>
      <c r="F44" s="50"/>
      <c r="G44" s="151"/>
      <c r="H44" s="151"/>
      <c r="I44" s="151"/>
    </row>
    <row r="45" spans="1:9" x14ac:dyDescent="0.25">
      <c r="A45" s="49"/>
      <c r="B45" s="49"/>
      <c r="C45" s="7"/>
      <c r="D45" s="7"/>
      <c r="E45" s="7"/>
      <c r="F45" s="7"/>
      <c r="G45" s="151"/>
      <c r="H45" s="151"/>
      <c r="I45" s="151"/>
    </row>
    <row r="46" spans="1:9" ht="15" x14ac:dyDescent="0.25">
      <c r="A46" s="77" t="s">
        <v>793</v>
      </c>
      <c r="B46" s="116"/>
      <c r="C46" s="7"/>
      <c r="D46" s="7"/>
      <c r="E46" s="7"/>
      <c r="F46" s="7"/>
      <c r="G46" s="151"/>
      <c r="H46" s="151"/>
      <c r="I46" s="151"/>
    </row>
    <row r="47" spans="1:9" x14ac:dyDescent="0.25">
      <c r="A47" s="49"/>
      <c r="B47" s="49"/>
      <c r="C47" s="7"/>
      <c r="D47" s="7"/>
      <c r="E47" s="7"/>
      <c r="F47" s="7"/>
      <c r="G47" s="151"/>
      <c r="H47" s="151"/>
      <c r="I47" s="151"/>
    </row>
    <row r="48" spans="1:9" ht="15" x14ac:dyDescent="0.25">
      <c r="A48" s="482" t="s">
        <v>5</v>
      </c>
      <c r="B48" s="482" t="s">
        <v>6</v>
      </c>
      <c r="C48" s="482" t="s">
        <v>351</v>
      </c>
      <c r="D48" s="365" t="s">
        <v>711</v>
      </c>
      <c r="E48" s="367"/>
      <c r="F48" s="366"/>
      <c r="G48" s="151"/>
      <c r="H48" s="151"/>
      <c r="I48" s="151"/>
    </row>
    <row r="49" spans="1:9" x14ac:dyDescent="0.25">
      <c r="A49" s="483"/>
      <c r="B49" s="483"/>
      <c r="C49" s="483"/>
      <c r="D49" s="412" t="s">
        <v>8</v>
      </c>
      <c r="E49" s="412" t="s">
        <v>9</v>
      </c>
      <c r="F49" s="412" t="s">
        <v>10</v>
      </c>
      <c r="G49" s="151"/>
      <c r="H49" s="151"/>
      <c r="I49" s="151"/>
    </row>
    <row r="50" spans="1:9" x14ac:dyDescent="0.25">
      <c r="A50" s="484"/>
      <c r="B50" s="484"/>
      <c r="C50" s="484"/>
      <c r="D50" s="413"/>
      <c r="E50" s="413"/>
      <c r="F50" s="413"/>
      <c r="G50" s="151"/>
      <c r="H50" s="151"/>
      <c r="I50" s="151"/>
    </row>
    <row r="51" spans="1:9" x14ac:dyDescent="0.25">
      <c r="A51" s="6">
        <v>1</v>
      </c>
      <c r="B51" s="6"/>
      <c r="C51" s="45"/>
      <c r="D51" s="6"/>
      <c r="E51" s="6"/>
      <c r="F51" s="6"/>
      <c r="G51" s="151"/>
      <c r="H51" s="151"/>
      <c r="I51" s="151"/>
    </row>
    <row r="52" spans="1:9" x14ac:dyDescent="0.25">
      <c r="A52" s="6">
        <v>10</v>
      </c>
      <c r="B52" s="6"/>
      <c r="C52" s="45"/>
      <c r="D52" s="6"/>
      <c r="E52" s="6"/>
      <c r="F52" s="6"/>
      <c r="G52" s="151"/>
      <c r="H52" s="151"/>
      <c r="I52" s="151"/>
    </row>
    <row r="53" spans="1:9" x14ac:dyDescent="0.25">
      <c r="A53" s="480" t="s">
        <v>530</v>
      </c>
      <c r="B53" s="481"/>
      <c r="C53" s="45"/>
      <c r="D53" s="6"/>
      <c r="E53" s="6"/>
      <c r="F53" s="6"/>
      <c r="G53" s="151"/>
      <c r="H53" s="151"/>
      <c r="I53" s="151"/>
    </row>
    <row r="54" spans="1:9" ht="15" x14ac:dyDescent="0.25">
      <c r="A54" s="479" t="s">
        <v>732</v>
      </c>
      <c r="B54" s="479"/>
      <c r="C54" s="177"/>
      <c r="D54" s="50"/>
      <c r="E54" s="50"/>
      <c r="F54" s="50"/>
      <c r="G54" s="151"/>
      <c r="H54" s="151"/>
      <c r="I54" s="151"/>
    </row>
    <row r="55" spans="1:9" x14ac:dyDescent="0.25">
      <c r="A55" s="49"/>
      <c r="B55" s="49"/>
      <c r="C55" s="7"/>
      <c r="D55" s="7"/>
      <c r="E55" s="7"/>
      <c r="F55" s="7"/>
      <c r="G55" s="151"/>
      <c r="H55" s="151"/>
      <c r="I55" s="151"/>
    </row>
    <row r="56" spans="1:9" ht="15" x14ac:dyDescent="0.25">
      <c r="A56" s="77" t="s">
        <v>733</v>
      </c>
      <c r="B56" s="116"/>
      <c r="C56" s="7"/>
      <c r="D56" s="7"/>
      <c r="E56" s="7"/>
      <c r="F56" s="7"/>
      <c r="G56" s="151"/>
      <c r="H56" s="151"/>
      <c r="I56" s="151"/>
    </row>
    <row r="57" spans="1:9" x14ac:dyDescent="0.25">
      <c r="A57" s="49"/>
      <c r="B57" s="49"/>
      <c r="C57" s="7"/>
      <c r="D57" s="7"/>
      <c r="E57" s="7"/>
      <c r="F57" s="7"/>
      <c r="G57" s="151"/>
      <c r="H57" s="151"/>
      <c r="I57" s="151"/>
    </row>
    <row r="58" spans="1:9" ht="15" x14ac:dyDescent="0.25">
      <c r="A58" s="359" t="s">
        <v>202</v>
      </c>
      <c r="B58" s="359"/>
    </row>
    <row r="59" spans="1:9" ht="15" x14ac:dyDescent="0.25">
      <c r="A59" s="22"/>
    </row>
    <row r="60" spans="1:9" ht="14.25" customHeight="1" x14ac:dyDescent="0.25">
      <c r="A60" s="380" t="s">
        <v>237</v>
      </c>
      <c r="B60" s="380"/>
    </row>
  </sheetData>
  <mergeCells count="28">
    <mergeCell ref="F39:F40"/>
    <mergeCell ref="A60:B60"/>
    <mergeCell ref="A48:A50"/>
    <mergeCell ref="B48:B50"/>
    <mergeCell ref="A58:B58"/>
    <mergeCell ref="A53:B53"/>
    <mergeCell ref="A54:B54"/>
    <mergeCell ref="C48:C50"/>
    <mergeCell ref="D48:F48"/>
    <mergeCell ref="D49:D50"/>
    <mergeCell ref="E49:E50"/>
    <mergeCell ref="F49:F50"/>
    <mergeCell ref="A1:B1"/>
    <mergeCell ref="A44:B44"/>
    <mergeCell ref="A43:B43"/>
    <mergeCell ref="A25:B25"/>
    <mergeCell ref="A3:B3"/>
    <mergeCell ref="B38:B40"/>
    <mergeCell ref="A27:A28"/>
    <mergeCell ref="A38:A40"/>
    <mergeCell ref="A35:F35"/>
    <mergeCell ref="C27:E27"/>
    <mergeCell ref="B27:B28"/>
    <mergeCell ref="C38:C40"/>
    <mergeCell ref="F27:H27"/>
    <mergeCell ref="D38:F38"/>
    <mergeCell ref="D39:D40"/>
    <mergeCell ref="E39:E40"/>
  </mergeCells>
  <pageMargins left="0.25" right="0.25" top="0.75" bottom="0.75" header="0.3" footer="0.3"/>
  <pageSetup paperSize="9" scale="77" fitToHeight="0"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showFormulas="1" showGridLines="0" zoomScale="80" zoomScaleNormal="80" workbookViewId="0">
      <selection activeCell="C28" sqref="C28"/>
    </sheetView>
  </sheetViews>
  <sheetFormatPr baseColWidth="10" defaultColWidth="11.42578125" defaultRowHeight="14.25" x14ac:dyDescent="0.25"/>
  <cols>
    <col min="1" max="1" width="18.140625" style="17" customWidth="1"/>
    <col min="2" max="2" width="19.42578125" style="17" customWidth="1"/>
    <col min="3" max="3" width="18.5703125" style="17" customWidth="1"/>
    <col min="4" max="9" width="11.42578125" style="17" customWidth="1"/>
    <col min="10" max="16384" width="11.42578125" style="17"/>
  </cols>
  <sheetData>
    <row r="1" spans="1:4" ht="15" x14ac:dyDescent="0.25">
      <c r="A1" s="359" t="s">
        <v>131</v>
      </c>
      <c r="B1" s="359"/>
      <c r="C1" s="22"/>
      <c r="D1" s="22"/>
    </row>
    <row r="2" spans="1:4" x14ac:dyDescent="0.25">
      <c r="A2" s="59"/>
    </row>
    <row r="3" spans="1:4" ht="15" x14ac:dyDescent="0.25">
      <c r="A3" s="359" t="s">
        <v>682</v>
      </c>
      <c r="B3" s="359"/>
      <c r="C3" s="359"/>
      <c r="D3" s="22"/>
    </row>
    <row r="4" spans="1:4" ht="15" x14ac:dyDescent="0.25">
      <c r="A4" s="20"/>
      <c r="B4" s="20"/>
      <c r="C4" s="20"/>
      <c r="D4" s="22"/>
    </row>
    <row r="5" spans="1:4" ht="15" x14ac:dyDescent="0.25">
      <c r="A5" s="364" t="s">
        <v>683</v>
      </c>
      <c r="B5" s="364"/>
      <c r="C5" s="364"/>
      <c r="D5" s="22"/>
    </row>
    <row r="7" spans="1:4" ht="45" x14ac:dyDescent="0.25">
      <c r="A7" s="21" t="s">
        <v>141</v>
      </c>
      <c r="B7" s="21" t="s">
        <v>751</v>
      </c>
      <c r="C7" s="21" t="s">
        <v>711</v>
      </c>
    </row>
    <row r="8" spans="1:4" x14ac:dyDescent="0.25">
      <c r="A8" s="75"/>
      <c r="B8" s="75"/>
      <c r="C8" s="75"/>
    </row>
    <row r="9" spans="1:4" ht="15" thickBot="1" x14ac:dyDescent="0.3">
      <c r="A9" s="28"/>
      <c r="B9" s="28"/>
      <c r="C9" s="28"/>
    </row>
    <row r="10" spans="1:4" ht="15.75" thickTop="1" x14ac:dyDescent="0.25">
      <c r="A10" s="65" t="s">
        <v>11</v>
      </c>
      <c r="B10" s="60"/>
      <c r="C10" s="60"/>
    </row>
    <row r="11" spans="1:4" x14ac:dyDescent="0.25">
      <c r="A11" s="59"/>
    </row>
    <row r="12" spans="1:4" ht="15" x14ac:dyDescent="0.25">
      <c r="A12" s="485" t="s">
        <v>143</v>
      </c>
      <c r="B12" s="485"/>
      <c r="C12" s="485"/>
    </row>
    <row r="13" spans="1:4" x14ac:dyDescent="0.25">
      <c r="A13" s="380"/>
      <c r="B13" s="380"/>
      <c r="C13" s="380"/>
    </row>
    <row r="14" spans="1:4" x14ac:dyDescent="0.25">
      <c r="A14" s="49"/>
      <c r="B14" s="49"/>
      <c r="C14" s="49"/>
    </row>
    <row r="15" spans="1:4" ht="15" x14ac:dyDescent="0.25">
      <c r="A15" s="359" t="s">
        <v>684</v>
      </c>
      <c r="B15" s="359"/>
      <c r="C15" s="359"/>
      <c r="D15" s="22"/>
    </row>
    <row r="16" spans="1:4" ht="15" x14ac:dyDescent="0.25">
      <c r="A16" s="20"/>
      <c r="B16" s="20"/>
      <c r="C16" s="20"/>
      <c r="D16" s="22"/>
    </row>
    <row r="17" spans="1:4" ht="15" x14ac:dyDescent="0.25">
      <c r="A17" s="364" t="s">
        <v>683</v>
      </c>
      <c r="B17" s="364"/>
      <c r="C17" s="364"/>
      <c r="D17" s="22"/>
    </row>
    <row r="18" spans="1:4" x14ac:dyDescent="0.25">
      <c r="A18" s="59"/>
    </row>
    <row r="19" spans="1:4" ht="45" x14ac:dyDescent="0.25">
      <c r="A19" s="21" t="s">
        <v>142</v>
      </c>
      <c r="B19" s="21" t="s">
        <v>751</v>
      </c>
      <c r="C19" s="21" t="s">
        <v>711</v>
      </c>
    </row>
    <row r="20" spans="1:4" x14ac:dyDescent="0.25">
      <c r="A20" s="75"/>
      <c r="B20" s="75"/>
      <c r="C20" s="75"/>
    </row>
    <row r="21" spans="1:4" ht="15" thickBot="1" x14ac:dyDescent="0.3">
      <c r="A21" s="28"/>
      <c r="B21" s="28"/>
      <c r="C21" s="28"/>
    </row>
    <row r="22" spans="1:4" ht="15.75" thickTop="1" x14ac:dyDescent="0.25">
      <c r="A22" s="65" t="s">
        <v>11</v>
      </c>
      <c r="B22" s="60"/>
      <c r="C22" s="60"/>
    </row>
    <row r="24" spans="1:4" ht="15" x14ac:dyDescent="0.25">
      <c r="A24" s="485" t="s">
        <v>599</v>
      </c>
      <c r="B24" s="485"/>
      <c r="C24" s="485"/>
    </row>
    <row r="25" spans="1:4" x14ac:dyDescent="0.25">
      <c r="A25" s="380"/>
      <c r="B25" s="380"/>
      <c r="C25" s="380"/>
    </row>
    <row r="26" spans="1:4" x14ac:dyDescent="0.25">
      <c r="A26" s="59"/>
    </row>
    <row r="27" spans="1:4" ht="15" x14ac:dyDescent="0.25">
      <c r="A27" s="22" t="s">
        <v>202</v>
      </c>
    </row>
    <row r="28" spans="1:4" ht="15" x14ac:dyDescent="0.25">
      <c r="A28" s="22"/>
    </row>
    <row r="29" spans="1:4" ht="14.25" customHeight="1" x14ac:dyDescent="0.25">
      <c r="A29" s="380" t="s">
        <v>237</v>
      </c>
      <c r="B29" s="380"/>
      <c r="C29" s="33"/>
    </row>
  </sheetData>
  <mergeCells count="10">
    <mergeCell ref="A1:B1"/>
    <mergeCell ref="A29:B29"/>
    <mergeCell ref="A3:C3"/>
    <mergeCell ref="A24:C24"/>
    <mergeCell ref="A25:C25"/>
    <mergeCell ref="A12:C12"/>
    <mergeCell ref="A13:C13"/>
    <mergeCell ref="A15:C15"/>
    <mergeCell ref="A5:C5"/>
    <mergeCell ref="A17:C17"/>
  </mergeCells>
  <pageMargins left="0.25" right="0.25" top="0.75" bottom="0.75" header="0.3" footer="0.3"/>
  <pageSetup paperSize="9" fitToHeight="0"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showGridLines="0" zoomScale="80" zoomScaleNormal="80" workbookViewId="0">
      <selection activeCell="C16" sqref="C16"/>
    </sheetView>
  </sheetViews>
  <sheetFormatPr baseColWidth="10" defaultColWidth="11.42578125" defaultRowHeight="14.25" x14ac:dyDescent="0.25"/>
  <cols>
    <col min="1" max="1" width="45.5703125" style="17" customWidth="1"/>
    <col min="2" max="3" width="26.42578125" style="17" customWidth="1"/>
    <col min="4" max="7" width="11.42578125" style="17" customWidth="1"/>
    <col min="8" max="16384" width="11.42578125" style="17"/>
  </cols>
  <sheetData>
    <row r="1" spans="1:4" ht="15" x14ac:dyDescent="0.25">
      <c r="A1" s="359" t="s">
        <v>191</v>
      </c>
      <c r="B1" s="359"/>
      <c r="C1" s="22"/>
      <c r="D1" s="22"/>
    </row>
    <row r="2" spans="1:4" ht="15" x14ac:dyDescent="0.25">
      <c r="A2" s="22"/>
      <c r="B2" s="22"/>
      <c r="C2" s="22"/>
      <c r="D2" s="22"/>
    </row>
    <row r="3" spans="1:4" ht="15" x14ac:dyDescent="0.25">
      <c r="A3" s="22" t="s">
        <v>564</v>
      </c>
      <c r="B3" s="22"/>
      <c r="C3" s="22"/>
      <c r="D3" s="22"/>
    </row>
    <row r="4" spans="1:4" ht="15" x14ac:dyDescent="0.25">
      <c r="A4" s="20"/>
    </row>
    <row r="5" spans="1:4" ht="30" x14ac:dyDescent="0.25">
      <c r="A5" s="21" t="s">
        <v>105</v>
      </c>
      <c r="B5" s="21" t="s">
        <v>751</v>
      </c>
      <c r="C5" s="21" t="s">
        <v>711</v>
      </c>
    </row>
    <row r="6" spans="1:4" x14ac:dyDescent="0.25">
      <c r="A6" s="10" t="s">
        <v>168</v>
      </c>
      <c r="B6" s="45"/>
      <c r="C6" s="45"/>
    </row>
    <row r="7" spans="1:4" x14ac:dyDescent="0.25">
      <c r="A7" s="6" t="s">
        <v>169</v>
      </c>
      <c r="B7" s="45"/>
      <c r="C7" s="45"/>
    </row>
    <row r="8" spans="1:4" x14ac:dyDescent="0.25">
      <c r="A8" s="6" t="s">
        <v>182</v>
      </c>
      <c r="B8" s="45"/>
      <c r="C8" s="45"/>
    </row>
    <row r="9" spans="1:4" x14ac:dyDescent="0.25">
      <c r="A9" s="6" t="s">
        <v>331</v>
      </c>
      <c r="B9" s="45"/>
      <c r="C9" s="45"/>
    </row>
    <row r="10" spans="1:4" ht="15" thickBot="1" x14ac:dyDescent="0.3">
      <c r="A10" s="11" t="s">
        <v>703</v>
      </c>
      <c r="B10" s="136"/>
      <c r="C10" s="136"/>
    </row>
    <row r="11" spans="1:4" ht="15.75" thickTop="1" x14ac:dyDescent="0.25">
      <c r="A11" s="65" t="s">
        <v>11</v>
      </c>
      <c r="B11" s="60"/>
      <c r="C11" s="60"/>
    </row>
    <row r="12" spans="1:4" ht="15" x14ac:dyDescent="0.25">
      <c r="A12" s="114"/>
      <c r="B12" s="49"/>
      <c r="C12" s="49"/>
    </row>
    <row r="13" spans="1:4" ht="22.5" customHeight="1" x14ac:dyDescent="0.25">
      <c r="A13" s="456" t="s">
        <v>704</v>
      </c>
      <c r="B13" s="457"/>
      <c r="C13" s="458"/>
    </row>
    <row r="14" spans="1:4" ht="15" x14ac:dyDescent="0.25">
      <c r="A14" s="114"/>
      <c r="B14" s="49"/>
      <c r="C14" s="49"/>
    </row>
    <row r="15" spans="1:4" ht="15" x14ac:dyDescent="0.25">
      <c r="A15" s="22" t="s">
        <v>231</v>
      </c>
    </row>
    <row r="17" spans="1:3" ht="14.25" customHeight="1" x14ac:dyDescent="0.25">
      <c r="A17" s="380" t="s">
        <v>237</v>
      </c>
      <c r="B17" s="380"/>
      <c r="C17" s="380"/>
    </row>
  </sheetData>
  <mergeCells count="3">
    <mergeCell ref="A17:C17"/>
    <mergeCell ref="A1:B1"/>
    <mergeCell ref="A13:C13"/>
  </mergeCells>
  <pageMargins left="0.25" right="0.25" top="0.75" bottom="0.75" header="0.3" footer="0.3"/>
  <pageSetup paperSize="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92"/>
  <sheetViews>
    <sheetView showGridLines="0" zoomScale="90" zoomScaleNormal="90" workbookViewId="0">
      <selection activeCell="A41" sqref="A41"/>
    </sheetView>
  </sheetViews>
  <sheetFormatPr baseColWidth="10" defaultColWidth="11.42578125" defaultRowHeight="14.25" x14ac:dyDescent="0.25"/>
  <cols>
    <col min="1" max="1" width="108" style="2" customWidth="1"/>
    <col min="2" max="3" width="24.42578125" style="2" customWidth="1"/>
    <col min="4" max="4" width="35" style="2" customWidth="1"/>
    <col min="5" max="16384" width="11.42578125" style="2"/>
  </cols>
  <sheetData>
    <row r="1" spans="1:1" ht="15" x14ac:dyDescent="0.25">
      <c r="A1" s="22" t="s">
        <v>647</v>
      </c>
    </row>
    <row r="2" spans="1:1" ht="15" x14ac:dyDescent="0.25">
      <c r="A2" s="1"/>
    </row>
    <row r="3" spans="1:1" ht="15" x14ac:dyDescent="0.25">
      <c r="A3" s="16" t="s">
        <v>302</v>
      </c>
    </row>
    <row r="4" spans="1:1" ht="38.25" x14ac:dyDescent="0.25">
      <c r="A4" s="217" t="s">
        <v>805</v>
      </c>
    </row>
    <row r="5" spans="1:1" x14ac:dyDescent="0.25">
      <c r="A5" s="5"/>
    </row>
    <row r="6" spans="1:1" ht="70.5" customHeight="1" x14ac:dyDescent="0.25">
      <c r="A6" s="218" t="s">
        <v>806</v>
      </c>
    </row>
    <row r="7" spans="1:1" ht="15" x14ac:dyDescent="0.25">
      <c r="A7" s="14" t="s">
        <v>203</v>
      </c>
    </row>
    <row r="8" spans="1:1" ht="140.25" x14ac:dyDescent="0.25">
      <c r="A8" s="219" t="s">
        <v>807</v>
      </c>
    </row>
    <row r="10" spans="1:1" ht="15" x14ac:dyDescent="0.25">
      <c r="A10" s="14" t="s">
        <v>204</v>
      </c>
    </row>
    <row r="11" spans="1:1" ht="63.75" x14ac:dyDescent="0.25">
      <c r="A11" s="219" t="s">
        <v>808</v>
      </c>
    </row>
    <row r="13" spans="1:1" ht="15" x14ac:dyDescent="0.25">
      <c r="A13" s="14" t="s">
        <v>205</v>
      </c>
    </row>
    <row r="14" spans="1:1" ht="43.5" customHeight="1" x14ac:dyDescent="0.25">
      <c r="A14" s="219" t="s">
        <v>809</v>
      </c>
    </row>
    <row r="16" spans="1:1" ht="15" x14ac:dyDescent="0.25">
      <c r="A16" s="14" t="s">
        <v>206</v>
      </c>
    </row>
    <row r="17" spans="1:1" x14ac:dyDescent="0.25">
      <c r="A17" s="219" t="s">
        <v>810</v>
      </c>
    </row>
    <row r="19" spans="1:1" ht="15" x14ac:dyDescent="0.25">
      <c r="A19" s="14" t="s">
        <v>207</v>
      </c>
    </row>
    <row r="20" spans="1:1" ht="42" customHeight="1" x14ac:dyDescent="0.25">
      <c r="A20" s="219" t="s">
        <v>984</v>
      </c>
    </row>
    <row r="21" spans="1:1" x14ac:dyDescent="0.25">
      <c r="A21" s="5"/>
    </row>
    <row r="22" spans="1:1" ht="15" x14ac:dyDescent="0.25">
      <c r="A22" s="16" t="s">
        <v>208</v>
      </c>
    </row>
    <row r="23" spans="1:1" ht="38.25" x14ac:dyDescent="0.25">
      <c r="A23" s="219" t="s">
        <v>983</v>
      </c>
    </row>
    <row r="24" spans="1:1" x14ac:dyDescent="0.25">
      <c r="A24" s="5"/>
    </row>
    <row r="25" spans="1:1" ht="15" x14ac:dyDescent="0.25">
      <c r="A25" s="16" t="s">
        <v>209</v>
      </c>
    </row>
    <row r="26" spans="1:1" ht="127.5" x14ac:dyDescent="0.25">
      <c r="A26" s="220" t="s">
        <v>812</v>
      </c>
    </row>
    <row r="27" spans="1:1" x14ac:dyDescent="0.25">
      <c r="A27" s="5"/>
    </row>
    <row r="28" spans="1:1" ht="15" x14ac:dyDescent="0.25">
      <c r="A28" s="16" t="s">
        <v>210</v>
      </c>
    </row>
    <row r="29" spans="1:1" ht="140.25" x14ac:dyDescent="0.25">
      <c r="A29" s="219" t="s">
        <v>813</v>
      </c>
    </row>
    <row r="30" spans="1:1" x14ac:dyDescent="0.25">
      <c r="A30" s="5"/>
    </row>
    <row r="31" spans="1:1" ht="15" x14ac:dyDescent="0.25">
      <c r="A31" s="16" t="s">
        <v>211</v>
      </c>
    </row>
    <row r="32" spans="1:1" x14ac:dyDescent="0.25">
      <c r="A32" s="219" t="s">
        <v>810</v>
      </c>
    </row>
    <row r="34" spans="1:1" ht="15" x14ac:dyDescent="0.25">
      <c r="A34" s="14" t="s">
        <v>212</v>
      </c>
    </row>
    <row r="35" spans="1:1" x14ac:dyDescent="0.25">
      <c r="A35" s="219" t="s">
        <v>810</v>
      </c>
    </row>
    <row r="36" spans="1:1" x14ac:dyDescent="0.25">
      <c r="A36" s="5"/>
    </row>
    <row r="37" spans="1:1" ht="15" x14ac:dyDescent="0.25">
      <c r="A37" s="14" t="s">
        <v>213</v>
      </c>
    </row>
    <row r="38" spans="1:1" x14ac:dyDescent="0.25">
      <c r="A38" s="219" t="s">
        <v>810</v>
      </c>
    </row>
    <row r="39" spans="1:1" x14ac:dyDescent="0.25">
      <c r="A39" s="5"/>
    </row>
    <row r="40" spans="1:1" ht="15" x14ac:dyDescent="0.25">
      <c r="A40" s="16" t="s">
        <v>214</v>
      </c>
    </row>
    <row r="41" spans="1:1" ht="98.25" customHeight="1" x14ac:dyDescent="0.25">
      <c r="A41" s="219" t="s">
        <v>814</v>
      </c>
    </row>
    <row r="42" spans="1:1" x14ac:dyDescent="0.25">
      <c r="A42" s="5"/>
    </row>
    <row r="43" spans="1:1" ht="15" x14ac:dyDescent="0.25">
      <c r="A43" s="14" t="s">
        <v>215</v>
      </c>
    </row>
    <row r="44" spans="1:1" x14ac:dyDescent="0.25">
      <c r="A44" s="219" t="s">
        <v>810</v>
      </c>
    </row>
    <row r="45" spans="1:1" x14ac:dyDescent="0.25">
      <c r="A45" s="5"/>
    </row>
    <row r="46" spans="1:1" ht="15" x14ac:dyDescent="0.25">
      <c r="A46" s="16" t="s">
        <v>221</v>
      </c>
    </row>
    <row r="47" spans="1:1" ht="38.25" x14ac:dyDescent="0.25">
      <c r="A47" s="219" t="s">
        <v>815</v>
      </c>
    </row>
    <row r="48" spans="1:1" x14ac:dyDescent="0.25">
      <c r="A48" s="5"/>
    </row>
    <row r="49" spans="1:1" ht="15" x14ac:dyDescent="0.25">
      <c r="A49" s="16" t="s">
        <v>222</v>
      </c>
    </row>
    <row r="50" spans="1:1" ht="60" customHeight="1" x14ac:dyDescent="0.25">
      <c r="A50" s="219" t="s">
        <v>816</v>
      </c>
    </row>
    <row r="51" spans="1:1" x14ac:dyDescent="0.25">
      <c r="A51" s="5"/>
    </row>
    <row r="52" spans="1:1" ht="15" x14ac:dyDescent="0.25">
      <c r="A52" s="16" t="s">
        <v>216</v>
      </c>
    </row>
    <row r="53" spans="1:1" x14ac:dyDescent="0.25">
      <c r="A53" s="219" t="s">
        <v>817</v>
      </c>
    </row>
    <row r="54" spans="1:1" x14ac:dyDescent="0.25">
      <c r="A54" s="5"/>
    </row>
    <row r="55" spans="1:1" ht="15" x14ac:dyDescent="0.25">
      <c r="A55" s="16" t="s">
        <v>303</v>
      </c>
    </row>
    <row r="56" spans="1:1" x14ac:dyDescent="0.25">
      <c r="A56" s="219" t="s">
        <v>817</v>
      </c>
    </row>
    <row r="57" spans="1:1" x14ac:dyDescent="0.25">
      <c r="A57" s="5"/>
    </row>
    <row r="58" spans="1:1" ht="15" x14ac:dyDescent="0.25">
      <c r="A58" s="16" t="s">
        <v>217</v>
      </c>
    </row>
    <row r="59" spans="1:1" x14ac:dyDescent="0.25">
      <c r="A59" s="219" t="s">
        <v>817</v>
      </c>
    </row>
    <row r="60" spans="1:1" x14ac:dyDescent="0.25">
      <c r="A60" s="5"/>
    </row>
    <row r="61" spans="1:1" ht="15" x14ac:dyDescent="0.25">
      <c r="A61" s="14" t="s">
        <v>218</v>
      </c>
    </row>
    <row r="62" spans="1:1" x14ac:dyDescent="0.25">
      <c r="A62" s="219" t="s">
        <v>817</v>
      </c>
    </row>
    <row r="63" spans="1:1" x14ac:dyDescent="0.25">
      <c r="A63" s="5"/>
    </row>
    <row r="64" spans="1:1" ht="15" x14ac:dyDescent="0.25">
      <c r="A64" s="14" t="s">
        <v>219</v>
      </c>
    </row>
    <row r="65" spans="1:1" x14ac:dyDescent="0.25">
      <c r="A65" s="219" t="s">
        <v>818</v>
      </c>
    </row>
    <row r="67" spans="1:1" ht="15" x14ac:dyDescent="0.25">
      <c r="A67" s="14" t="s">
        <v>220</v>
      </c>
    </row>
    <row r="68" spans="1:1" ht="25.5" x14ac:dyDescent="0.25">
      <c r="A68" s="219" t="s">
        <v>819</v>
      </c>
    </row>
    <row r="69" spans="1:1" x14ac:dyDescent="0.25">
      <c r="A69" s="5"/>
    </row>
    <row r="70" spans="1:1" ht="15" x14ac:dyDescent="0.25">
      <c r="A70" s="14" t="s">
        <v>223</v>
      </c>
    </row>
    <row r="71" spans="1:1" x14ac:dyDescent="0.25">
      <c r="A71" s="219" t="s">
        <v>820</v>
      </c>
    </row>
    <row r="72" spans="1:1" x14ac:dyDescent="0.25">
      <c r="A72" s="5"/>
    </row>
    <row r="73" spans="1:1" ht="15" x14ac:dyDescent="0.25">
      <c r="A73" s="16" t="s">
        <v>643</v>
      </c>
    </row>
    <row r="74" spans="1:1" ht="38.25" x14ac:dyDescent="0.25">
      <c r="A74" s="220" t="s">
        <v>821</v>
      </c>
    </row>
    <row r="75" spans="1:1" x14ac:dyDescent="0.25">
      <c r="A75" s="5"/>
    </row>
    <row r="76" spans="1:1" ht="15" x14ac:dyDescent="0.25">
      <c r="A76" s="16" t="s">
        <v>225</v>
      </c>
    </row>
    <row r="77" spans="1:1" x14ac:dyDescent="0.25">
      <c r="A77" s="219" t="s">
        <v>822</v>
      </c>
    </row>
    <row r="78" spans="1:1" x14ac:dyDescent="0.25">
      <c r="A78" s="5"/>
    </row>
    <row r="79" spans="1:1" ht="15" x14ac:dyDescent="0.25">
      <c r="A79" s="37" t="s">
        <v>803</v>
      </c>
    </row>
    <row r="80" spans="1:1" x14ac:dyDescent="0.25">
      <c r="A80" s="3" t="s">
        <v>237</v>
      </c>
    </row>
    <row r="82" spans="1:1" ht="15" x14ac:dyDescent="0.25">
      <c r="A82" s="16" t="s">
        <v>224</v>
      </c>
    </row>
    <row r="83" spans="1:1" x14ac:dyDescent="0.25">
      <c r="A83" s="219" t="s">
        <v>823</v>
      </c>
    </row>
    <row r="84" spans="1:1" x14ac:dyDescent="0.25">
      <c r="A84" s="5"/>
    </row>
    <row r="85" spans="1:1" ht="15" x14ac:dyDescent="0.25">
      <c r="A85" s="16" t="s">
        <v>226</v>
      </c>
    </row>
    <row r="86" spans="1:1" x14ac:dyDescent="0.25">
      <c r="A86" s="219" t="s">
        <v>824</v>
      </c>
    </row>
    <row r="87" spans="1:1" x14ac:dyDescent="0.25">
      <c r="A87" s="5"/>
    </row>
    <row r="88" spans="1:1" ht="15" x14ac:dyDescent="0.25">
      <c r="A88" s="14" t="s">
        <v>227</v>
      </c>
    </row>
    <row r="89" spans="1:1" x14ac:dyDescent="0.25">
      <c r="A89" s="219" t="s">
        <v>824</v>
      </c>
    </row>
    <row r="90" spans="1:1" x14ac:dyDescent="0.25">
      <c r="A90" s="5"/>
    </row>
    <row r="91" spans="1:1" ht="15" x14ac:dyDescent="0.25">
      <c r="A91" s="16" t="s">
        <v>228</v>
      </c>
    </row>
    <row r="92" spans="1:1" x14ac:dyDescent="0.25">
      <c r="A92" s="219" t="s">
        <v>824</v>
      </c>
    </row>
  </sheetData>
  <pageMargins left="0.25" right="0.25" top="0.75" bottom="0.75" header="0.3" footer="0.3"/>
  <pageSetup paperSize="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zoomScale="80" zoomScaleNormal="80" workbookViewId="0">
      <selection activeCell="C5" sqref="C5"/>
    </sheetView>
  </sheetViews>
  <sheetFormatPr baseColWidth="10" defaultColWidth="11.42578125" defaultRowHeight="14.25" x14ac:dyDescent="0.25"/>
  <cols>
    <col min="1" max="2" width="23" style="17" customWidth="1"/>
    <col min="3" max="3" width="23.28515625" style="17" customWidth="1"/>
    <col min="4" max="4" width="18.85546875" style="17" customWidth="1"/>
    <col min="5" max="5" width="11.42578125" style="17" customWidth="1"/>
    <col min="6" max="6" width="10.42578125" style="17" customWidth="1"/>
    <col min="7" max="16383" width="11.42578125" style="17" customWidth="1"/>
    <col min="16384" max="16384" width="11.42578125" style="17"/>
  </cols>
  <sheetData>
    <row r="1" spans="1:8" ht="15" x14ac:dyDescent="0.25">
      <c r="A1" s="359" t="s">
        <v>192</v>
      </c>
      <c r="B1" s="359"/>
      <c r="C1" s="22"/>
      <c r="D1" s="22"/>
      <c r="E1" s="22"/>
      <c r="F1" s="22"/>
      <c r="G1" s="22"/>
    </row>
    <row r="2" spans="1:8" x14ac:dyDescent="0.25">
      <c r="A2" s="47"/>
      <c r="B2" s="47"/>
    </row>
    <row r="3" spans="1:8" s="33" customFormat="1" ht="27" customHeight="1" x14ac:dyDescent="0.25">
      <c r="A3" s="360" t="s">
        <v>685</v>
      </c>
      <c r="B3" s="360"/>
      <c r="C3" s="360"/>
      <c r="D3" s="360"/>
      <c r="E3" s="360"/>
      <c r="F3" s="360"/>
      <c r="G3" s="360"/>
      <c r="H3" s="360"/>
    </row>
    <row r="4" spans="1:8" x14ac:dyDescent="0.25">
      <c r="A4" s="47"/>
      <c r="B4" s="47"/>
    </row>
    <row r="5" spans="1:8" ht="30" x14ac:dyDescent="0.25">
      <c r="A5" s="21" t="s">
        <v>18</v>
      </c>
      <c r="B5" s="21" t="s">
        <v>751</v>
      </c>
      <c r="C5" s="21" t="s">
        <v>711</v>
      </c>
    </row>
    <row r="6" spans="1:8" ht="30" x14ac:dyDescent="0.25">
      <c r="A6" s="178" t="s">
        <v>90</v>
      </c>
      <c r="B6" s="45" t="s">
        <v>705</v>
      </c>
      <c r="C6" s="45" t="s">
        <v>705</v>
      </c>
    </row>
    <row r="7" spans="1:8" x14ac:dyDescent="0.25">
      <c r="A7" s="179" t="s">
        <v>272</v>
      </c>
      <c r="B7" s="42"/>
      <c r="C7" s="42"/>
    </row>
    <row r="8" spans="1:8" x14ac:dyDescent="0.25">
      <c r="A8" s="179" t="s">
        <v>273</v>
      </c>
      <c r="B8" s="42"/>
      <c r="C8" s="42"/>
    </row>
    <row r="9" spans="1:8" x14ac:dyDescent="0.25">
      <c r="A9" s="27"/>
      <c r="B9" s="42"/>
      <c r="C9" s="42"/>
    </row>
    <row r="10" spans="1:8" ht="15" x14ac:dyDescent="0.25">
      <c r="A10" s="178" t="s">
        <v>1</v>
      </c>
      <c r="B10" s="45" t="s">
        <v>705</v>
      </c>
      <c r="C10" s="45" t="s">
        <v>705</v>
      </c>
    </row>
    <row r="11" spans="1:8" x14ac:dyDescent="0.25">
      <c r="A11" s="179" t="s">
        <v>272</v>
      </c>
      <c r="B11" s="42"/>
      <c r="C11" s="42"/>
    </row>
    <row r="12" spans="1:8" x14ac:dyDescent="0.25">
      <c r="A12" s="179" t="s">
        <v>273</v>
      </c>
      <c r="B12" s="42"/>
      <c r="C12" s="42"/>
    </row>
    <row r="13" spans="1:8" x14ac:dyDescent="0.25">
      <c r="A13" s="27"/>
      <c r="B13" s="42"/>
      <c r="C13" s="42"/>
    </row>
    <row r="14" spans="1:8" ht="15" x14ac:dyDescent="0.25">
      <c r="A14" s="178" t="s">
        <v>91</v>
      </c>
      <c r="B14" s="45" t="s">
        <v>705</v>
      </c>
      <c r="C14" s="45" t="s">
        <v>705</v>
      </c>
    </row>
    <row r="15" spans="1:8" x14ac:dyDescent="0.25">
      <c r="A15" s="179" t="s">
        <v>272</v>
      </c>
      <c r="B15" s="42"/>
      <c r="C15" s="42"/>
    </row>
    <row r="16" spans="1:8" x14ac:dyDescent="0.25">
      <c r="A16" s="180" t="s">
        <v>273</v>
      </c>
      <c r="B16" s="42"/>
      <c r="C16" s="42"/>
    </row>
    <row r="17" spans="1:7" x14ac:dyDescent="0.25">
      <c r="A17" s="47"/>
      <c r="B17" s="47"/>
    </row>
    <row r="18" spans="1:7" ht="15" x14ac:dyDescent="0.25">
      <c r="A18" s="22" t="s">
        <v>271</v>
      </c>
      <c r="B18" s="22"/>
      <c r="C18" s="22"/>
      <c r="D18" s="22"/>
      <c r="E18" s="22"/>
      <c r="F18" s="22"/>
      <c r="G18" s="22"/>
    </row>
    <row r="19" spans="1:7" ht="15" x14ac:dyDescent="0.25">
      <c r="A19" s="22"/>
      <c r="B19" s="22"/>
      <c r="C19" s="22"/>
      <c r="D19" s="22"/>
      <c r="E19" s="22"/>
      <c r="F19" s="22"/>
      <c r="G19" s="22"/>
    </row>
    <row r="20" spans="1:7" ht="20.25" customHeight="1" x14ac:dyDescent="0.25">
      <c r="A20" s="486" t="s">
        <v>686</v>
      </c>
      <c r="B20" s="486"/>
      <c r="C20" s="486"/>
      <c r="D20" s="486"/>
      <c r="E20" s="486"/>
      <c r="F20" s="486"/>
      <c r="G20" s="486"/>
    </row>
    <row r="21" spans="1:7" x14ac:dyDescent="0.25">
      <c r="A21" s="47"/>
      <c r="B21" s="47"/>
    </row>
    <row r="22" spans="1:7" ht="15" x14ac:dyDescent="0.25">
      <c r="A22" s="411" t="s">
        <v>734</v>
      </c>
      <c r="B22" s="411"/>
    </row>
    <row r="23" spans="1:7" x14ac:dyDescent="0.25">
      <c r="A23" s="380"/>
      <c r="B23" s="380"/>
    </row>
    <row r="24" spans="1:7" x14ac:dyDescent="0.25">
      <c r="A24" s="47"/>
      <c r="B24" s="47"/>
    </row>
    <row r="25" spans="1:7" ht="15" x14ac:dyDescent="0.25">
      <c r="A25" s="22" t="s">
        <v>330</v>
      </c>
      <c r="B25" s="22"/>
    </row>
    <row r="26" spans="1:7" ht="15" x14ac:dyDescent="0.25">
      <c r="A26" s="22"/>
      <c r="B26" s="22"/>
    </row>
    <row r="27" spans="1:7" ht="15" x14ac:dyDescent="0.25">
      <c r="A27" s="22" t="s">
        <v>687</v>
      </c>
      <c r="B27" s="22"/>
    </row>
    <row r="28" spans="1:7" x14ac:dyDescent="0.25">
      <c r="A28" s="47"/>
      <c r="B28" s="47"/>
    </row>
    <row r="29" spans="1:7" ht="15" x14ac:dyDescent="0.25">
      <c r="A29" s="411" t="s">
        <v>735</v>
      </c>
      <c r="B29" s="411"/>
    </row>
    <row r="30" spans="1:7" x14ac:dyDescent="0.25">
      <c r="A30" s="380"/>
      <c r="B30" s="380"/>
    </row>
    <row r="31" spans="1:7" x14ac:dyDescent="0.25">
      <c r="A31" s="47"/>
      <c r="B31" s="47"/>
    </row>
    <row r="32" spans="1:7" ht="15" x14ac:dyDescent="0.25">
      <c r="A32" s="22" t="s">
        <v>234</v>
      </c>
    </row>
    <row r="34" spans="1:3" ht="14.25" customHeight="1" x14ac:dyDescent="0.25">
      <c r="A34" s="380" t="s">
        <v>237</v>
      </c>
      <c r="B34" s="380"/>
      <c r="C34" s="380"/>
    </row>
  </sheetData>
  <mergeCells count="8">
    <mergeCell ref="A3:H3"/>
    <mergeCell ref="A1:B1"/>
    <mergeCell ref="A34:C34"/>
    <mergeCell ref="A22:B22"/>
    <mergeCell ref="A23:B23"/>
    <mergeCell ref="A29:B29"/>
    <mergeCell ref="A30:B30"/>
    <mergeCell ref="A20:G20"/>
  </mergeCells>
  <pageMargins left="0.25" right="0.25" top="0.75" bottom="0.75" header="0.3" footer="0.3"/>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showGridLines="0" zoomScale="80" zoomScaleNormal="80" workbookViewId="0">
      <selection activeCell="C9" sqref="C9"/>
    </sheetView>
  </sheetViews>
  <sheetFormatPr baseColWidth="10" defaultColWidth="11.42578125" defaultRowHeight="14.25" x14ac:dyDescent="0.25"/>
  <cols>
    <col min="1" max="1" width="35.5703125" style="17" customWidth="1"/>
    <col min="2" max="2" width="20.140625" style="17" customWidth="1"/>
    <col min="3" max="3" width="18.42578125" style="17" customWidth="1"/>
    <col min="4" max="4" width="14" style="17" customWidth="1"/>
    <col min="5" max="5" width="17.140625" style="17" customWidth="1"/>
    <col min="6" max="7" width="11.42578125" style="17" customWidth="1"/>
    <col min="8" max="16384" width="11.42578125" style="17"/>
  </cols>
  <sheetData>
    <row r="1" spans="1:4" ht="15" x14ac:dyDescent="0.25">
      <c r="A1" s="359" t="s">
        <v>193</v>
      </c>
      <c r="B1" s="359"/>
      <c r="C1" s="359"/>
      <c r="D1" s="359"/>
    </row>
    <row r="2" spans="1:4" ht="15" x14ac:dyDescent="0.25">
      <c r="A2" s="20"/>
    </row>
    <row r="3" spans="1:4" ht="15" x14ac:dyDescent="0.25">
      <c r="A3" s="22" t="s">
        <v>637</v>
      </c>
    </row>
    <row r="4" spans="1:4" ht="15" x14ac:dyDescent="0.25">
      <c r="A4" s="20"/>
    </row>
    <row r="5" spans="1:4" ht="45" x14ac:dyDescent="0.25">
      <c r="A5" s="21" t="s">
        <v>18</v>
      </c>
      <c r="B5" s="21" t="s">
        <v>751</v>
      </c>
      <c r="C5" s="21" t="s">
        <v>711</v>
      </c>
    </row>
    <row r="6" spans="1:4" ht="29.25" thickBot="1" x14ac:dyDescent="0.3">
      <c r="A6" s="9" t="s">
        <v>565</v>
      </c>
      <c r="B6" s="28"/>
      <c r="C6" s="28"/>
    </row>
    <row r="7" spans="1:4" ht="15.75" thickTop="1" x14ac:dyDescent="0.25">
      <c r="A7" s="65" t="s">
        <v>11</v>
      </c>
      <c r="B7" s="60"/>
      <c r="C7" s="60"/>
    </row>
    <row r="8" spans="1:4" ht="48" customHeight="1" x14ac:dyDescent="0.25">
      <c r="A8" s="487" t="s">
        <v>600</v>
      </c>
      <c r="B8" s="487"/>
      <c r="C8" s="487"/>
      <c r="D8" s="181"/>
    </row>
    <row r="10" spans="1:4" ht="15" x14ac:dyDescent="0.25">
      <c r="A10" s="22" t="s">
        <v>231</v>
      </c>
    </row>
    <row r="11" spans="1:4" ht="15" x14ac:dyDescent="0.25">
      <c r="A11" s="22"/>
    </row>
    <row r="12" spans="1:4" ht="14.25" customHeight="1" x14ac:dyDescent="0.25">
      <c r="A12" s="380" t="s">
        <v>237</v>
      </c>
      <c r="B12" s="380"/>
      <c r="C12" s="380"/>
    </row>
  </sheetData>
  <mergeCells count="3">
    <mergeCell ref="A12:C12"/>
    <mergeCell ref="A1:D1"/>
    <mergeCell ref="A8:C8"/>
  </mergeCells>
  <pageMargins left="0.25" right="0.25" top="0.75" bottom="0.75" header="0.3" footer="0.3"/>
  <pageSetup paperSize="9" fitToHeight="0"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zoomScale="80" zoomScaleNormal="80" workbookViewId="0">
      <selection activeCell="E13" sqref="E13"/>
    </sheetView>
  </sheetViews>
  <sheetFormatPr baseColWidth="10" defaultColWidth="11.42578125" defaultRowHeight="14.25" x14ac:dyDescent="0.25"/>
  <cols>
    <col min="1" max="2" width="16.140625" style="17" customWidth="1"/>
    <col min="3" max="3" width="23.5703125" style="17" customWidth="1"/>
    <col min="4" max="4" width="22.42578125" style="17" customWidth="1"/>
    <col min="5" max="5" width="20.5703125" style="17" customWidth="1"/>
    <col min="6" max="6" width="26.85546875" style="17" customWidth="1"/>
    <col min="7" max="16384" width="11.42578125" style="17"/>
  </cols>
  <sheetData>
    <row r="1" spans="1:5" ht="15" x14ac:dyDescent="0.25">
      <c r="A1" s="359" t="s">
        <v>194</v>
      </c>
      <c r="B1" s="359"/>
      <c r="C1" s="22"/>
      <c r="D1" s="22"/>
      <c r="E1" s="22"/>
    </row>
    <row r="2" spans="1:5" x14ac:dyDescent="0.25">
      <c r="A2" s="59"/>
      <c r="B2" s="59"/>
    </row>
    <row r="3" spans="1:5" ht="15" x14ac:dyDescent="0.25">
      <c r="A3" s="22" t="s">
        <v>329</v>
      </c>
    </row>
    <row r="4" spans="1:5" ht="15" x14ac:dyDescent="0.25">
      <c r="A4" s="22"/>
    </row>
    <row r="5" spans="1:5" ht="45" x14ac:dyDescent="0.25">
      <c r="A5" s="21" t="s">
        <v>159</v>
      </c>
      <c r="B5" s="21" t="s">
        <v>531</v>
      </c>
      <c r="C5" s="21" t="s">
        <v>532</v>
      </c>
      <c r="D5" s="21" t="s">
        <v>160</v>
      </c>
      <c r="E5" s="21" t="s">
        <v>736</v>
      </c>
    </row>
    <row r="6" spans="1:5" x14ac:dyDescent="0.25">
      <c r="A6" s="42"/>
      <c r="B6" s="42"/>
      <c r="C6" s="42"/>
      <c r="D6" s="42"/>
      <c r="E6" s="67"/>
    </row>
    <row r="7" spans="1:5" x14ac:dyDescent="0.25">
      <c r="A7" s="45"/>
      <c r="B7" s="45"/>
      <c r="C7" s="45"/>
      <c r="D7" s="45"/>
      <c r="E7" s="67"/>
    </row>
    <row r="8" spans="1:5" ht="15" x14ac:dyDescent="0.25">
      <c r="A8" s="410" t="s">
        <v>11</v>
      </c>
      <c r="B8" s="410"/>
      <c r="C8" s="46"/>
      <c r="D8" s="46"/>
      <c r="E8" s="25"/>
    </row>
    <row r="9" spans="1:5" x14ac:dyDescent="0.25">
      <c r="A9" s="59"/>
      <c r="B9" s="59"/>
    </row>
    <row r="10" spans="1:5" s="47" customFormat="1" ht="86.45" customHeight="1" x14ac:dyDescent="0.25">
      <c r="A10" s="435" t="s">
        <v>706</v>
      </c>
      <c r="B10" s="435"/>
      <c r="C10" s="435"/>
      <c r="D10" s="435"/>
      <c r="E10" s="435"/>
    </row>
    <row r="11" spans="1:5" x14ac:dyDescent="0.25">
      <c r="A11" s="59"/>
      <c r="B11" s="59"/>
    </row>
    <row r="12" spans="1:5" ht="15" x14ac:dyDescent="0.25">
      <c r="A12" s="411" t="s">
        <v>144</v>
      </c>
      <c r="B12" s="411"/>
      <c r="C12" s="411"/>
    </row>
    <row r="13" spans="1:5" x14ac:dyDescent="0.25">
      <c r="A13" s="380"/>
      <c r="B13" s="380"/>
      <c r="C13" s="380"/>
    </row>
    <row r="14" spans="1:5" ht="15" x14ac:dyDescent="0.25">
      <c r="A14" s="88"/>
      <c r="B14" s="88"/>
    </row>
    <row r="15" spans="1:5" ht="15" x14ac:dyDescent="0.25">
      <c r="A15" s="22" t="s">
        <v>231</v>
      </c>
    </row>
    <row r="16" spans="1:5" ht="14.25" customHeight="1" x14ac:dyDescent="0.25">
      <c r="A16" s="33"/>
      <c r="B16" s="156"/>
      <c r="C16" s="156"/>
      <c r="D16" s="156"/>
    </row>
    <row r="17" spans="1:3" ht="14.1" customHeight="1" x14ac:dyDescent="0.25">
      <c r="A17" s="380" t="s">
        <v>237</v>
      </c>
      <c r="B17" s="380"/>
      <c r="C17" s="380"/>
    </row>
  </sheetData>
  <mergeCells count="6">
    <mergeCell ref="A8:B8"/>
    <mergeCell ref="A12:C12"/>
    <mergeCell ref="A13:C13"/>
    <mergeCell ref="A17:C17"/>
    <mergeCell ref="A1:B1"/>
    <mergeCell ref="A10:E10"/>
  </mergeCells>
  <pageMargins left="0.25" right="0.25" top="0.75" bottom="0.75" header="0.3" footer="0.3"/>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
  <sheetViews>
    <sheetView showGridLines="0" zoomScaleNormal="100" workbookViewId="0">
      <selection activeCell="A3" sqref="A3"/>
    </sheetView>
  </sheetViews>
  <sheetFormatPr baseColWidth="10" defaultColWidth="11.42578125" defaultRowHeight="14.25" x14ac:dyDescent="0.25"/>
  <cols>
    <col min="1" max="1" width="39.5703125" style="2" customWidth="1"/>
    <col min="2" max="16384" width="11.42578125" style="2"/>
  </cols>
  <sheetData>
    <row r="1" spans="1:5" ht="15" x14ac:dyDescent="0.25">
      <c r="A1" s="488" t="s">
        <v>195</v>
      </c>
      <c r="B1" s="488"/>
      <c r="C1" s="1"/>
      <c r="D1" s="4"/>
      <c r="E1" s="1"/>
    </row>
    <row r="3" spans="1:5" x14ac:dyDescent="0.25">
      <c r="A3" s="17" t="s">
        <v>802</v>
      </c>
    </row>
  </sheetData>
  <mergeCells count="1">
    <mergeCell ref="A1:B1"/>
  </mergeCells>
  <pageMargins left="0.25" right="0.25" top="0.75" bottom="0.75" header="0.3" footer="0.3"/>
  <pageSetup paperSize="9"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zoomScale="80" zoomScaleNormal="80" workbookViewId="0">
      <selection activeCell="E33" sqref="E33"/>
    </sheetView>
  </sheetViews>
  <sheetFormatPr baseColWidth="10" defaultColWidth="11.42578125" defaultRowHeight="14.25" x14ac:dyDescent="0.25"/>
  <cols>
    <col min="1" max="1" width="24.42578125" style="17" customWidth="1"/>
    <col min="2" max="2" width="16.42578125" style="17" customWidth="1"/>
    <col min="3" max="3" width="19.85546875" style="17" customWidth="1"/>
    <col min="4" max="4" width="18.5703125" style="17" customWidth="1"/>
    <col min="5" max="8" width="11.42578125" style="17" customWidth="1"/>
    <col min="9" max="9" width="12.42578125" style="17" customWidth="1"/>
    <col min="10" max="13" width="11.42578125" style="17" customWidth="1"/>
    <col min="14" max="16384" width="11.42578125" style="17"/>
  </cols>
  <sheetData>
    <row r="1" spans="1:9" ht="15" x14ac:dyDescent="0.25">
      <c r="A1" s="359" t="s">
        <v>196</v>
      </c>
      <c r="B1" s="359"/>
      <c r="C1" s="359"/>
      <c r="D1" s="359"/>
      <c r="E1" s="22"/>
      <c r="F1" s="22"/>
    </row>
    <row r="2" spans="1:9" ht="15" x14ac:dyDescent="0.25">
      <c r="A2" s="20"/>
      <c r="B2" s="20"/>
      <c r="C2" s="20"/>
      <c r="D2" s="20"/>
      <c r="E2" s="20"/>
      <c r="F2" s="20"/>
      <c r="G2" s="20"/>
    </row>
    <row r="3" spans="1:9" ht="15" x14ac:dyDescent="0.25">
      <c r="A3" s="22" t="s">
        <v>109</v>
      </c>
    </row>
    <row r="4" spans="1:9" ht="15" x14ac:dyDescent="0.25">
      <c r="A4" s="22"/>
    </row>
    <row r="5" spans="1:9" ht="30" x14ac:dyDescent="0.25">
      <c r="A5" s="21" t="s">
        <v>121</v>
      </c>
      <c r="B5" s="38" t="s">
        <v>81</v>
      </c>
      <c r="C5" s="21" t="s">
        <v>82</v>
      </c>
      <c r="D5" s="21" t="s">
        <v>83</v>
      </c>
    </row>
    <row r="6" spans="1:9" x14ac:dyDescent="0.25">
      <c r="A6" s="45"/>
      <c r="B6" s="45"/>
      <c r="C6" s="45"/>
      <c r="D6" s="45"/>
      <c r="E6" s="47"/>
      <c r="F6" s="47"/>
      <c r="G6" s="47"/>
    </row>
    <row r="7" spans="1:9" x14ac:dyDescent="0.25">
      <c r="A7" s="45"/>
      <c r="B7" s="45"/>
      <c r="C7" s="45"/>
      <c r="D7" s="45"/>
      <c r="E7" s="47"/>
      <c r="F7" s="47"/>
      <c r="G7" s="47"/>
    </row>
    <row r="8" spans="1:9" x14ac:dyDescent="0.25">
      <c r="A8" s="47"/>
      <c r="B8" s="47"/>
      <c r="C8" s="47"/>
      <c r="D8" s="47"/>
      <c r="E8" s="47"/>
      <c r="F8" s="47"/>
    </row>
    <row r="9" spans="1:9" ht="15" x14ac:dyDescent="0.25">
      <c r="A9" s="22" t="s">
        <v>274</v>
      </c>
    </row>
    <row r="10" spans="1:9" ht="15" x14ac:dyDescent="0.25">
      <c r="A10" s="22"/>
    </row>
    <row r="11" spans="1:9" x14ac:dyDescent="0.25">
      <c r="A11" s="364" t="s">
        <v>707</v>
      </c>
      <c r="B11" s="364"/>
      <c r="C11" s="364"/>
      <c r="D11" s="364"/>
      <c r="E11" s="364"/>
      <c r="F11" s="364"/>
      <c r="G11" s="364"/>
      <c r="H11" s="364"/>
      <c r="I11" s="364"/>
    </row>
    <row r="13" spans="1:9" ht="15" x14ac:dyDescent="0.25">
      <c r="A13" s="22" t="s">
        <v>111</v>
      </c>
    </row>
    <row r="15" spans="1:9" ht="15" customHeight="1" x14ac:dyDescent="0.25">
      <c r="A15" s="412" t="s">
        <v>110</v>
      </c>
      <c r="B15" s="412" t="s">
        <v>56</v>
      </c>
      <c r="C15" s="412" t="s">
        <v>84</v>
      </c>
      <c r="D15" s="383" t="s">
        <v>751</v>
      </c>
      <c r="E15" s="383"/>
      <c r="F15" s="383"/>
      <c r="G15" s="383" t="s">
        <v>711</v>
      </c>
      <c r="H15" s="383"/>
      <c r="I15" s="383"/>
    </row>
    <row r="16" spans="1:9" ht="15.75" customHeight="1" x14ac:dyDescent="0.25">
      <c r="A16" s="446"/>
      <c r="B16" s="446"/>
      <c r="C16" s="446"/>
      <c r="D16" s="365" t="s">
        <v>85</v>
      </c>
      <c r="E16" s="367"/>
      <c r="F16" s="366"/>
      <c r="G16" s="365" t="s">
        <v>85</v>
      </c>
      <c r="H16" s="367"/>
      <c r="I16" s="366"/>
    </row>
    <row r="17" spans="1:9" ht="15" x14ac:dyDescent="0.25">
      <c r="A17" s="413"/>
      <c r="B17" s="413"/>
      <c r="C17" s="413"/>
      <c r="D17" s="21" t="s">
        <v>86</v>
      </c>
      <c r="E17" s="21" t="s">
        <v>87</v>
      </c>
      <c r="F17" s="21" t="s">
        <v>3</v>
      </c>
      <c r="G17" s="21" t="s">
        <v>86</v>
      </c>
      <c r="H17" s="21" t="s">
        <v>87</v>
      </c>
      <c r="I17" s="21" t="s">
        <v>3</v>
      </c>
    </row>
    <row r="18" spans="1:9" x14ac:dyDescent="0.25">
      <c r="A18" s="170"/>
      <c r="B18" s="170"/>
      <c r="C18" s="170"/>
      <c r="D18" s="27"/>
      <c r="E18" s="27"/>
      <c r="F18" s="27"/>
      <c r="G18" s="27"/>
      <c r="H18" s="27"/>
      <c r="I18" s="27"/>
    </row>
    <row r="19" spans="1:9" ht="15" thickBot="1" x14ac:dyDescent="0.3">
      <c r="A19" s="34"/>
      <c r="B19" s="34"/>
      <c r="C19" s="34"/>
      <c r="D19" s="28"/>
      <c r="E19" s="28"/>
      <c r="F19" s="28"/>
      <c r="G19" s="28"/>
      <c r="H19" s="28"/>
      <c r="I19" s="28"/>
    </row>
    <row r="20" spans="1:9" ht="15.75" thickTop="1" x14ac:dyDescent="0.25">
      <c r="A20" s="26" t="s">
        <v>11</v>
      </c>
      <c r="B20" s="26"/>
      <c r="C20" s="26"/>
      <c r="D20" s="60"/>
      <c r="E20" s="60"/>
      <c r="F20" s="60"/>
      <c r="G20" s="60"/>
      <c r="H20" s="60"/>
      <c r="I20" s="60"/>
    </row>
    <row r="21" spans="1:9" ht="15" x14ac:dyDescent="0.25">
      <c r="A21" s="182"/>
      <c r="B21" s="182"/>
      <c r="C21" s="182"/>
      <c r="D21" s="53"/>
      <c r="E21" s="53"/>
      <c r="F21" s="53"/>
      <c r="G21" s="53"/>
      <c r="H21" s="53"/>
      <c r="I21" s="53"/>
    </row>
    <row r="22" spans="1:9" ht="27.6" customHeight="1" x14ac:dyDescent="0.25">
      <c r="A22" s="489" t="s">
        <v>566</v>
      </c>
      <c r="B22" s="489"/>
      <c r="C22" s="489"/>
      <c r="D22" s="53"/>
      <c r="E22" s="53"/>
      <c r="F22" s="53"/>
      <c r="G22" s="53"/>
      <c r="H22" s="53"/>
      <c r="I22" s="53"/>
    </row>
    <row r="23" spans="1:9" ht="15" x14ac:dyDescent="0.25">
      <c r="A23" s="182"/>
      <c r="B23" s="182"/>
      <c r="C23" s="182"/>
      <c r="D23" s="53"/>
      <c r="E23" s="53"/>
      <c r="F23" s="53"/>
      <c r="G23" s="53"/>
      <c r="H23" s="53"/>
      <c r="I23" s="53"/>
    </row>
    <row r="24" spans="1:9" ht="33" customHeight="1" x14ac:dyDescent="0.25">
      <c r="A24" s="21" t="s">
        <v>110</v>
      </c>
      <c r="B24" s="21" t="s">
        <v>88</v>
      </c>
      <c r="C24" s="21" t="s">
        <v>794</v>
      </c>
      <c r="D24" s="21" t="s">
        <v>737</v>
      </c>
      <c r="E24" s="53"/>
      <c r="F24" s="53"/>
      <c r="G24" s="53"/>
      <c r="H24" s="53"/>
      <c r="I24" s="53"/>
    </row>
    <row r="25" spans="1:9" ht="15" x14ac:dyDescent="0.25">
      <c r="A25" s="183"/>
      <c r="B25" s="183"/>
      <c r="C25" s="183"/>
      <c r="D25" s="57"/>
      <c r="E25" s="53"/>
      <c r="F25" s="53"/>
      <c r="G25" s="53"/>
      <c r="H25" s="53"/>
      <c r="I25" s="53"/>
    </row>
    <row r="26" spans="1:9" ht="15" x14ac:dyDescent="0.25">
      <c r="A26" s="183"/>
      <c r="B26" s="183"/>
      <c r="C26" s="183"/>
      <c r="D26" s="57"/>
      <c r="E26" s="53"/>
      <c r="F26" s="53"/>
      <c r="G26" s="53"/>
      <c r="H26" s="53"/>
      <c r="I26" s="53"/>
    </row>
    <row r="27" spans="1:9" ht="15" x14ac:dyDescent="0.25">
      <c r="A27" s="183"/>
      <c r="B27" s="183"/>
      <c r="C27" s="183"/>
      <c r="D27" s="57"/>
      <c r="E27" s="53"/>
      <c r="F27" s="53"/>
      <c r="G27" s="53"/>
      <c r="H27" s="53"/>
      <c r="I27" s="53"/>
    </row>
    <row r="28" spans="1:9" ht="15" x14ac:dyDescent="0.25">
      <c r="A28" s="182"/>
      <c r="B28" s="182"/>
      <c r="C28" s="182"/>
      <c r="D28" s="53"/>
      <c r="E28" s="53"/>
      <c r="F28" s="53"/>
      <c r="G28" s="53"/>
      <c r="H28" s="53"/>
      <c r="I28" s="53"/>
    </row>
    <row r="29" spans="1:9" ht="15" x14ac:dyDescent="0.25">
      <c r="A29" s="22" t="s">
        <v>567</v>
      </c>
    </row>
    <row r="31" spans="1:9" ht="45" x14ac:dyDescent="0.25">
      <c r="A31" s="365" t="s">
        <v>18</v>
      </c>
      <c r="B31" s="366"/>
      <c r="C31" s="21" t="s">
        <v>751</v>
      </c>
      <c r="D31" s="21" t="s">
        <v>711</v>
      </c>
    </row>
    <row r="32" spans="1:9" s="33" customFormat="1" ht="31.5" customHeight="1" x14ac:dyDescent="0.25">
      <c r="A32" s="480" t="s">
        <v>568</v>
      </c>
      <c r="B32" s="481"/>
      <c r="C32" s="45"/>
      <c r="D32" s="45"/>
    </row>
    <row r="33" spans="1:4" s="33" customFormat="1" ht="41.25" customHeight="1" x14ac:dyDescent="0.25">
      <c r="A33" s="480" t="s">
        <v>158</v>
      </c>
      <c r="B33" s="481"/>
      <c r="C33" s="45"/>
      <c r="D33" s="45"/>
    </row>
    <row r="34" spans="1:4" s="33" customFormat="1" ht="24.75" customHeight="1" x14ac:dyDescent="0.25">
      <c r="A34" s="480" t="s">
        <v>275</v>
      </c>
      <c r="B34" s="481"/>
      <c r="C34" s="45"/>
      <c r="D34" s="45"/>
    </row>
    <row r="36" spans="1:4" ht="15" x14ac:dyDescent="0.25">
      <c r="A36" s="22" t="s">
        <v>234</v>
      </c>
    </row>
    <row r="37" spans="1:4" ht="15" x14ac:dyDescent="0.25">
      <c r="A37" s="22"/>
    </row>
    <row r="38" spans="1:4" ht="14.25" customHeight="1" x14ac:dyDescent="0.25">
      <c r="A38" s="380" t="s">
        <v>237</v>
      </c>
      <c r="B38" s="380"/>
      <c r="C38" s="380"/>
    </row>
  </sheetData>
  <mergeCells count="15">
    <mergeCell ref="A38:C38"/>
    <mergeCell ref="G15:I15"/>
    <mergeCell ref="D16:F16"/>
    <mergeCell ref="G16:I16"/>
    <mergeCell ref="A31:B31"/>
    <mergeCell ref="A15:A17"/>
    <mergeCell ref="B15:B17"/>
    <mergeCell ref="C15:C17"/>
    <mergeCell ref="A22:C22"/>
    <mergeCell ref="A1:D1"/>
    <mergeCell ref="A32:B32"/>
    <mergeCell ref="A33:B33"/>
    <mergeCell ref="A34:B34"/>
    <mergeCell ref="D15:F15"/>
    <mergeCell ref="A11:I11"/>
  </mergeCells>
  <pageMargins left="0.25" right="0.25" top="0.75" bottom="0.75" header="0.3" footer="0.3"/>
  <pageSetup paperSize="9" fitToHeight="0"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zoomScale="75" zoomScaleNormal="80" workbookViewId="0">
      <selection activeCell="F70" sqref="F70"/>
    </sheetView>
  </sheetViews>
  <sheetFormatPr baseColWidth="10" defaultColWidth="11.42578125" defaultRowHeight="15" x14ac:dyDescent="0.25"/>
  <cols>
    <col min="1" max="1" width="23.5703125" style="122" customWidth="1"/>
    <col min="2" max="2" width="16" style="122" customWidth="1"/>
    <col min="3" max="3" width="20.5703125" style="122" customWidth="1"/>
    <col min="4" max="4" width="19.5703125" style="122" customWidth="1"/>
    <col min="5" max="5" width="16.140625" style="122" customWidth="1"/>
    <col min="6" max="6" width="22.42578125" style="122" customWidth="1"/>
    <col min="7" max="12" width="11.42578125" style="122" customWidth="1"/>
    <col min="13" max="16384" width="11.42578125" style="122"/>
  </cols>
  <sheetData>
    <row r="1" spans="1:8" x14ac:dyDescent="0.25">
      <c r="A1" s="488" t="s">
        <v>276</v>
      </c>
      <c r="B1" s="488"/>
      <c r="C1" s="488"/>
    </row>
    <row r="2" spans="1:8" x14ac:dyDescent="0.25">
      <c r="A2" s="20"/>
    </row>
    <row r="3" spans="1:8" x14ac:dyDescent="0.25">
      <c r="A3" s="22" t="s">
        <v>569</v>
      </c>
    </row>
    <row r="4" spans="1:8" x14ac:dyDescent="0.25">
      <c r="A4" s="22"/>
    </row>
    <row r="5" spans="1:8" x14ac:dyDescent="0.25">
      <c r="A5" s="365" t="s">
        <v>751</v>
      </c>
      <c r="B5" s="367"/>
      <c r="C5" s="367"/>
      <c r="D5" s="367"/>
      <c r="E5" s="367"/>
      <c r="F5" s="367"/>
      <c r="G5" s="367"/>
      <c r="H5" s="366"/>
    </row>
    <row r="6" spans="1:8" ht="27.75" customHeight="1" x14ac:dyDescent="0.25">
      <c r="A6" s="412" t="s">
        <v>277</v>
      </c>
      <c r="B6" s="412" t="s">
        <v>56</v>
      </c>
      <c r="C6" s="412" t="s">
        <v>278</v>
      </c>
      <c r="D6" s="412" t="s">
        <v>283</v>
      </c>
      <c r="E6" s="412" t="s">
        <v>601</v>
      </c>
      <c r="F6" s="412" t="s">
        <v>50</v>
      </c>
      <c r="G6" s="365" t="s">
        <v>279</v>
      </c>
      <c r="H6" s="366"/>
    </row>
    <row r="7" spans="1:8" ht="25.35" customHeight="1" x14ac:dyDescent="0.25">
      <c r="A7" s="413"/>
      <c r="B7" s="413"/>
      <c r="C7" s="413"/>
      <c r="D7" s="413" t="s">
        <v>280</v>
      </c>
      <c r="E7" s="413"/>
      <c r="F7" s="413"/>
      <c r="G7" s="21" t="s">
        <v>281</v>
      </c>
      <c r="H7" s="21" t="s">
        <v>282</v>
      </c>
    </row>
    <row r="8" spans="1:8" x14ac:dyDescent="0.25">
      <c r="A8" s="6"/>
      <c r="B8" s="6"/>
      <c r="C8" s="6"/>
      <c r="D8" s="6"/>
      <c r="E8" s="6"/>
      <c r="F8" s="6"/>
      <c r="G8" s="6"/>
      <c r="H8" s="6"/>
    </row>
    <row r="9" spans="1:8" x14ac:dyDescent="0.25">
      <c r="A9" s="6"/>
      <c r="B9" s="6"/>
      <c r="C9" s="6"/>
      <c r="D9" s="6"/>
      <c r="E9" s="6"/>
      <c r="F9" s="6"/>
      <c r="G9" s="6"/>
      <c r="H9" s="6"/>
    </row>
    <row r="10" spans="1:8" ht="15.75" thickBot="1" x14ac:dyDescent="0.3">
      <c r="A10" s="9"/>
      <c r="B10" s="9"/>
      <c r="C10" s="9"/>
      <c r="D10" s="9"/>
      <c r="E10" s="9"/>
      <c r="F10" s="9"/>
      <c r="G10" s="9"/>
      <c r="H10" s="9"/>
    </row>
    <row r="11" spans="1:8" ht="15.75" thickTop="1" x14ac:dyDescent="0.25">
      <c r="A11" s="490" t="s">
        <v>11</v>
      </c>
      <c r="B11" s="491"/>
      <c r="C11" s="184"/>
      <c r="D11" s="184"/>
      <c r="E11" s="184"/>
      <c r="F11" s="184"/>
      <c r="G11" s="184"/>
      <c r="H11" s="184"/>
    </row>
    <row r="13" spans="1:8" x14ac:dyDescent="0.25">
      <c r="A13" s="22" t="s">
        <v>284</v>
      </c>
    </row>
    <row r="14" spans="1:8" x14ac:dyDescent="0.25">
      <c r="A14" s="185"/>
      <c r="B14" s="185"/>
      <c r="C14" s="185"/>
      <c r="D14" s="185"/>
      <c r="E14" s="185"/>
    </row>
    <row r="15" spans="1:8" x14ac:dyDescent="0.25">
      <c r="A15" s="365" t="s">
        <v>751</v>
      </c>
      <c r="B15" s="367"/>
      <c r="C15" s="367"/>
      <c r="D15" s="367"/>
      <c r="E15" s="366"/>
    </row>
    <row r="16" spans="1:8" x14ac:dyDescent="0.25">
      <c r="A16" s="412" t="s">
        <v>18</v>
      </c>
      <c r="B16" s="365" t="s">
        <v>285</v>
      </c>
      <c r="C16" s="367"/>
      <c r="D16" s="366"/>
      <c r="E16" s="412" t="s">
        <v>11</v>
      </c>
    </row>
    <row r="17" spans="1:5" x14ac:dyDescent="0.25">
      <c r="A17" s="413"/>
      <c r="B17" s="21" t="s">
        <v>57</v>
      </c>
      <c r="C17" s="21" t="s">
        <v>58</v>
      </c>
      <c r="D17" s="21" t="s">
        <v>59</v>
      </c>
      <c r="E17" s="413"/>
    </row>
    <row r="18" spans="1:5" x14ac:dyDescent="0.25">
      <c r="A18" s="6" t="s">
        <v>60</v>
      </c>
      <c r="B18" s="6"/>
      <c r="C18" s="6"/>
      <c r="D18" s="6"/>
      <c r="E18" s="6"/>
    </row>
    <row r="19" spans="1:5" x14ac:dyDescent="0.25">
      <c r="A19" s="6" t="s">
        <v>286</v>
      </c>
      <c r="B19" s="6"/>
      <c r="C19" s="6"/>
      <c r="D19" s="6"/>
      <c r="E19" s="6"/>
    </row>
    <row r="20" spans="1:5" ht="15.75" thickBot="1" x14ac:dyDescent="0.3">
      <c r="A20" s="9" t="s">
        <v>287</v>
      </c>
      <c r="B20" s="9"/>
      <c r="C20" s="9"/>
      <c r="D20" s="9"/>
      <c r="E20" s="9"/>
    </row>
    <row r="21" spans="1:5" ht="30.75" thickTop="1" x14ac:dyDescent="0.25">
      <c r="A21" s="109" t="s">
        <v>288</v>
      </c>
      <c r="B21" s="184"/>
      <c r="C21" s="184"/>
      <c r="D21" s="184"/>
      <c r="E21" s="184"/>
    </row>
    <row r="22" spans="1:5" x14ac:dyDescent="0.25">
      <c r="A22" s="6"/>
      <c r="B22" s="6"/>
      <c r="C22" s="6"/>
      <c r="D22" s="6"/>
      <c r="E22" s="6"/>
    </row>
    <row r="23" spans="1:5" x14ac:dyDescent="0.25">
      <c r="A23" s="6" t="s">
        <v>289</v>
      </c>
      <c r="B23" s="6"/>
      <c r="C23" s="6"/>
      <c r="D23" s="6"/>
      <c r="E23" s="6"/>
    </row>
    <row r="24" spans="1:5" x14ac:dyDescent="0.25">
      <c r="A24" s="6" t="s">
        <v>286</v>
      </c>
      <c r="B24" s="6"/>
      <c r="C24" s="6"/>
      <c r="D24" s="6"/>
      <c r="E24" s="6"/>
    </row>
    <row r="25" spans="1:5" x14ac:dyDescent="0.25">
      <c r="A25" s="6" t="s">
        <v>287</v>
      </c>
      <c r="B25" s="6"/>
      <c r="C25" s="6"/>
      <c r="D25" s="6"/>
      <c r="E25" s="6"/>
    </row>
    <row r="26" spans="1:5" ht="15.75" thickBot="1" x14ac:dyDescent="0.3">
      <c r="A26" s="9" t="s">
        <v>290</v>
      </c>
      <c r="B26" s="9"/>
      <c r="C26" s="9"/>
      <c r="D26" s="9"/>
      <c r="E26" s="9"/>
    </row>
    <row r="27" spans="1:5" ht="45.75" thickTop="1" x14ac:dyDescent="0.25">
      <c r="A27" s="109" t="s">
        <v>291</v>
      </c>
      <c r="B27" s="184"/>
      <c r="C27" s="184"/>
      <c r="D27" s="184"/>
      <c r="E27" s="184"/>
    </row>
    <row r="28" spans="1:5" x14ac:dyDescent="0.25">
      <c r="A28" s="6"/>
      <c r="B28" s="6"/>
      <c r="C28" s="6"/>
      <c r="D28" s="6"/>
      <c r="E28" s="6"/>
    </row>
    <row r="29" spans="1:5" x14ac:dyDescent="0.25">
      <c r="A29" s="6" t="s">
        <v>292</v>
      </c>
      <c r="B29" s="6"/>
      <c r="C29" s="6"/>
      <c r="D29" s="6"/>
      <c r="E29" s="6"/>
    </row>
    <row r="30" spans="1:5" x14ac:dyDescent="0.25">
      <c r="A30" s="6" t="s">
        <v>61</v>
      </c>
      <c r="B30" s="6"/>
      <c r="C30" s="6"/>
      <c r="D30" s="6"/>
      <c r="E30" s="6"/>
    </row>
    <row r="31" spans="1:5" ht="15.75" thickBot="1" x14ac:dyDescent="0.3">
      <c r="A31" s="9" t="s">
        <v>293</v>
      </c>
      <c r="B31" s="9"/>
      <c r="C31" s="9"/>
      <c r="D31" s="9"/>
      <c r="E31" s="9"/>
    </row>
    <row r="32" spans="1:5" ht="15.75" thickTop="1" x14ac:dyDescent="0.25">
      <c r="A32" s="109" t="s">
        <v>294</v>
      </c>
      <c r="B32" s="184"/>
      <c r="C32" s="184"/>
      <c r="D32" s="184"/>
      <c r="E32" s="184"/>
    </row>
    <row r="34" spans="1:5" x14ac:dyDescent="0.25">
      <c r="A34" s="365" t="s">
        <v>711</v>
      </c>
      <c r="B34" s="367"/>
      <c r="C34" s="367"/>
      <c r="D34" s="367"/>
      <c r="E34" s="366"/>
    </row>
    <row r="35" spans="1:5" x14ac:dyDescent="0.25">
      <c r="A35" s="412" t="s">
        <v>18</v>
      </c>
      <c r="B35" s="365" t="s">
        <v>285</v>
      </c>
      <c r="C35" s="367"/>
      <c r="D35" s="366"/>
      <c r="E35" s="412" t="s">
        <v>11</v>
      </c>
    </row>
    <row r="36" spans="1:5" x14ac:dyDescent="0.25">
      <c r="A36" s="413"/>
      <c r="B36" s="21" t="s">
        <v>57</v>
      </c>
      <c r="C36" s="21" t="s">
        <v>58</v>
      </c>
      <c r="D36" s="21" t="s">
        <v>59</v>
      </c>
      <c r="E36" s="413"/>
    </row>
    <row r="37" spans="1:5" x14ac:dyDescent="0.25">
      <c r="A37" s="6" t="s">
        <v>60</v>
      </c>
      <c r="B37" s="6"/>
      <c r="C37" s="6"/>
      <c r="D37" s="6"/>
      <c r="E37" s="6"/>
    </row>
    <row r="38" spans="1:5" x14ac:dyDescent="0.25">
      <c r="A38" s="6" t="s">
        <v>286</v>
      </c>
      <c r="B38" s="6"/>
      <c r="C38" s="6"/>
      <c r="D38" s="6"/>
      <c r="E38" s="6"/>
    </row>
    <row r="39" spans="1:5" ht="15.75" thickBot="1" x14ac:dyDescent="0.3">
      <c r="A39" s="9" t="s">
        <v>287</v>
      </c>
      <c r="B39" s="9"/>
      <c r="C39" s="9"/>
      <c r="D39" s="9"/>
      <c r="E39" s="9"/>
    </row>
    <row r="40" spans="1:5" ht="30.75" thickTop="1" x14ac:dyDescent="0.25">
      <c r="A40" s="109" t="s">
        <v>288</v>
      </c>
      <c r="B40" s="184"/>
      <c r="C40" s="184"/>
      <c r="D40" s="184"/>
      <c r="E40" s="184"/>
    </row>
    <row r="41" spans="1:5" x14ac:dyDescent="0.25">
      <c r="A41" s="6"/>
      <c r="B41" s="6"/>
      <c r="C41" s="6"/>
      <c r="D41" s="6"/>
      <c r="E41" s="6"/>
    </row>
    <row r="42" spans="1:5" x14ac:dyDescent="0.25">
      <c r="A42" s="6" t="s">
        <v>289</v>
      </c>
      <c r="B42" s="6"/>
      <c r="C42" s="6"/>
      <c r="D42" s="6"/>
      <c r="E42" s="6"/>
    </row>
    <row r="43" spans="1:5" x14ac:dyDescent="0.25">
      <c r="A43" s="6" t="s">
        <v>286</v>
      </c>
      <c r="B43" s="6"/>
      <c r="C43" s="6"/>
      <c r="D43" s="6"/>
      <c r="E43" s="6"/>
    </row>
    <row r="44" spans="1:5" x14ac:dyDescent="0.25">
      <c r="A44" s="6" t="s">
        <v>287</v>
      </c>
      <c r="B44" s="6"/>
      <c r="C44" s="6"/>
      <c r="D44" s="6"/>
      <c r="E44" s="6"/>
    </row>
    <row r="45" spans="1:5" ht="15.75" thickBot="1" x14ac:dyDescent="0.3">
      <c r="A45" s="9" t="s">
        <v>290</v>
      </c>
      <c r="B45" s="9"/>
      <c r="C45" s="9"/>
      <c r="D45" s="9"/>
      <c r="E45" s="9"/>
    </row>
    <row r="46" spans="1:5" ht="45.75" thickTop="1" x14ac:dyDescent="0.25">
      <c r="A46" s="109" t="s">
        <v>291</v>
      </c>
      <c r="B46" s="184"/>
      <c r="C46" s="184"/>
      <c r="D46" s="184"/>
      <c r="E46" s="184"/>
    </row>
    <row r="47" spans="1:5" x14ac:dyDescent="0.25">
      <c r="A47" s="6"/>
      <c r="B47" s="6"/>
      <c r="C47" s="6"/>
      <c r="D47" s="6"/>
      <c r="E47" s="6"/>
    </row>
    <row r="48" spans="1:5" x14ac:dyDescent="0.25">
      <c r="A48" s="6" t="s">
        <v>292</v>
      </c>
      <c r="B48" s="6"/>
      <c r="C48" s="6"/>
      <c r="D48" s="6"/>
      <c r="E48" s="6"/>
    </row>
    <row r="49" spans="1:6" x14ac:dyDescent="0.25">
      <c r="A49" s="6" t="s">
        <v>61</v>
      </c>
      <c r="B49" s="6"/>
      <c r="C49" s="6"/>
      <c r="D49" s="6"/>
      <c r="E49" s="6"/>
    </row>
    <row r="50" spans="1:6" ht="15.75" thickBot="1" x14ac:dyDescent="0.3">
      <c r="A50" s="9" t="s">
        <v>293</v>
      </c>
      <c r="B50" s="9"/>
      <c r="C50" s="9"/>
      <c r="D50" s="9"/>
      <c r="E50" s="9"/>
    </row>
    <row r="51" spans="1:6" ht="15.75" thickTop="1" x14ac:dyDescent="0.25">
      <c r="A51" s="109" t="s">
        <v>294</v>
      </c>
      <c r="B51" s="184"/>
      <c r="C51" s="184"/>
      <c r="D51" s="184"/>
      <c r="E51" s="184"/>
    </row>
    <row r="53" spans="1:6" x14ac:dyDescent="0.25">
      <c r="A53" s="22" t="s">
        <v>570</v>
      </c>
    </row>
    <row r="55" spans="1:6" ht="30" x14ac:dyDescent="0.25">
      <c r="A55" s="21" t="s">
        <v>295</v>
      </c>
      <c r="B55" s="21" t="s">
        <v>296</v>
      </c>
      <c r="C55" s="21" t="s">
        <v>751</v>
      </c>
      <c r="D55" s="21" t="s">
        <v>711</v>
      </c>
    </row>
    <row r="56" spans="1:6" hidden="1" x14ac:dyDescent="0.25">
      <c r="A56" s="6"/>
      <c r="B56" s="6"/>
      <c r="C56" s="6"/>
      <c r="D56" s="6"/>
    </row>
    <row r="57" spans="1:6" x14ac:dyDescent="0.25">
      <c r="A57" s="6"/>
      <c r="B57" s="6"/>
      <c r="C57" s="6"/>
      <c r="D57" s="6"/>
    </row>
    <row r="58" spans="1:6" x14ac:dyDescent="0.25">
      <c r="A58" s="6"/>
      <c r="B58" s="6"/>
      <c r="C58" s="6"/>
      <c r="D58" s="6"/>
    </row>
    <row r="59" spans="1:6" x14ac:dyDescent="0.25">
      <c r="A59" s="7"/>
      <c r="B59" s="7"/>
      <c r="C59" s="7"/>
      <c r="D59" s="7"/>
    </row>
    <row r="60" spans="1:6" x14ac:dyDescent="0.25">
      <c r="A60" s="435" t="s">
        <v>638</v>
      </c>
      <c r="B60" s="435"/>
      <c r="C60" s="435"/>
      <c r="D60" s="435"/>
      <c r="E60" s="435"/>
      <c r="F60" s="435"/>
    </row>
    <row r="62" spans="1:6" x14ac:dyDescent="0.25">
      <c r="A62" s="383" t="s">
        <v>295</v>
      </c>
      <c r="B62" s="383" t="s">
        <v>297</v>
      </c>
      <c r="C62" s="383" t="s">
        <v>751</v>
      </c>
      <c r="D62" s="383"/>
      <c r="E62" s="383" t="s">
        <v>711</v>
      </c>
      <c r="F62" s="383"/>
    </row>
    <row r="63" spans="1:6" x14ac:dyDescent="0.25">
      <c r="A63" s="383"/>
      <c r="B63" s="383"/>
      <c r="C63" s="21" t="s">
        <v>3</v>
      </c>
      <c r="D63" s="21" t="s">
        <v>298</v>
      </c>
      <c r="E63" s="21" t="s">
        <v>3</v>
      </c>
      <c r="F63" s="21" t="s">
        <v>298</v>
      </c>
    </row>
    <row r="66" spans="1:3" x14ac:dyDescent="0.25">
      <c r="A66" s="77" t="s">
        <v>11</v>
      </c>
      <c r="B66" s="50"/>
      <c r="C66" s="50"/>
    </row>
    <row r="68" spans="1:3" s="17" customFormat="1" x14ac:dyDescent="0.25">
      <c r="A68" s="22" t="s">
        <v>234</v>
      </c>
    </row>
    <row r="69" spans="1:3" s="17" customFormat="1" ht="14.25" customHeight="1" x14ac:dyDescent="0.25">
      <c r="A69" s="33"/>
      <c r="B69" s="156"/>
      <c r="C69" s="156"/>
    </row>
    <row r="70" spans="1:3" x14ac:dyDescent="0.25">
      <c r="A70" s="380" t="s">
        <v>237</v>
      </c>
      <c r="B70" s="380"/>
      <c r="C70" s="380"/>
    </row>
  </sheetData>
  <mergeCells count="24">
    <mergeCell ref="A70:C70"/>
    <mergeCell ref="A34:E34"/>
    <mergeCell ref="A35:A36"/>
    <mergeCell ref="B35:D35"/>
    <mergeCell ref="E35:E36"/>
    <mergeCell ref="A62:A63"/>
    <mergeCell ref="B62:B63"/>
    <mergeCell ref="C62:D62"/>
    <mergeCell ref="E62:F62"/>
    <mergeCell ref="A60:F60"/>
    <mergeCell ref="A11:B11"/>
    <mergeCell ref="A15:E15"/>
    <mergeCell ref="A16:A17"/>
    <mergeCell ref="B16:D16"/>
    <mergeCell ref="E16:E17"/>
    <mergeCell ref="A1:C1"/>
    <mergeCell ref="A5:H5"/>
    <mergeCell ref="A6:A7"/>
    <mergeCell ref="B6:B7"/>
    <mergeCell ref="C6:C7"/>
    <mergeCell ref="E6:E7"/>
    <mergeCell ref="F6:F7"/>
    <mergeCell ref="G6:H6"/>
    <mergeCell ref="D6:D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
  <sheetViews>
    <sheetView showGridLines="0" workbookViewId="0">
      <selection activeCell="E8" sqref="E8"/>
    </sheetView>
  </sheetViews>
  <sheetFormatPr baseColWidth="10" defaultRowHeight="15" x14ac:dyDescent="0.25"/>
  <sheetData>
    <row r="1" spans="1:5" x14ac:dyDescent="0.25">
      <c r="A1" s="359" t="s">
        <v>299</v>
      </c>
      <c r="B1" s="359"/>
      <c r="C1" s="359"/>
      <c r="D1" s="359"/>
      <c r="E1" s="359"/>
    </row>
    <row r="2" spans="1:5" x14ac:dyDescent="0.25">
      <c r="A2" s="2"/>
    </row>
    <row r="3" spans="1:5" x14ac:dyDescent="0.25">
      <c r="A3" s="17" t="s">
        <v>802</v>
      </c>
      <c r="C3" s="122"/>
    </row>
  </sheetData>
  <mergeCells count="1">
    <mergeCell ref="A1:E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showGridLines="0" topLeftCell="A31" zoomScale="80" zoomScaleNormal="80" workbookViewId="0">
      <selection activeCell="G60" sqref="G60"/>
    </sheetView>
  </sheetViews>
  <sheetFormatPr baseColWidth="10" defaultColWidth="11.42578125" defaultRowHeight="14.25" x14ac:dyDescent="0.25"/>
  <cols>
    <col min="1" max="1" width="14.85546875" style="17" customWidth="1"/>
    <col min="2" max="2" width="39.7109375" style="17" customWidth="1"/>
    <col min="3" max="3" width="21.5703125" style="17" customWidth="1"/>
    <col min="4" max="4" width="21" style="17" customWidth="1"/>
    <col min="5" max="5" width="20.42578125" style="17" customWidth="1"/>
    <col min="6" max="7" width="11.42578125" style="17" customWidth="1"/>
    <col min="8" max="16384" width="11.42578125" style="17"/>
  </cols>
  <sheetData>
    <row r="1" spans="1:5" ht="15" x14ac:dyDescent="0.25">
      <c r="A1" s="359" t="s">
        <v>300</v>
      </c>
      <c r="B1" s="359"/>
      <c r="C1" s="359"/>
      <c r="D1" s="359"/>
      <c r="E1" s="22"/>
    </row>
    <row r="2" spans="1:5" x14ac:dyDescent="0.25">
      <c r="A2" s="59"/>
    </row>
    <row r="3" spans="1:5" ht="15" x14ac:dyDescent="0.25">
      <c r="A3" s="22" t="s">
        <v>106</v>
      </c>
    </row>
    <row r="4" spans="1:5" x14ac:dyDescent="0.25">
      <c r="A4" s="59"/>
    </row>
    <row r="5" spans="1:5" ht="14.25" customHeight="1" x14ac:dyDescent="0.25">
      <c r="A5" s="365" t="s">
        <v>751</v>
      </c>
      <c r="B5" s="367"/>
      <c r="C5" s="367"/>
      <c r="D5" s="367"/>
      <c r="E5" s="366"/>
    </row>
    <row r="6" spans="1:5" ht="30" x14ac:dyDescent="0.25">
      <c r="A6" s="21" t="s">
        <v>79</v>
      </c>
      <c r="B6" s="21" t="s">
        <v>2</v>
      </c>
      <c r="C6" s="21" t="s">
        <v>108</v>
      </c>
      <c r="D6" s="21" t="s">
        <v>324</v>
      </c>
      <c r="E6" s="21" t="s">
        <v>80</v>
      </c>
    </row>
    <row r="7" spans="1:5" x14ac:dyDescent="0.25">
      <c r="A7" s="3">
        <v>5</v>
      </c>
      <c r="B7" s="331" t="s">
        <v>961</v>
      </c>
      <c r="C7" s="337">
        <v>248738</v>
      </c>
      <c r="D7" s="337">
        <v>318226</v>
      </c>
      <c r="E7" s="337">
        <f>+C7-D7</f>
        <v>-69488</v>
      </c>
    </row>
    <row r="8" spans="1:5" x14ac:dyDescent="0.25">
      <c r="A8" s="3">
        <v>6</v>
      </c>
      <c r="B8" s="331" t="s">
        <v>962</v>
      </c>
      <c r="C8" s="337">
        <v>199517</v>
      </c>
      <c r="D8" s="337">
        <v>241070</v>
      </c>
      <c r="E8" s="337">
        <f t="shared" ref="E8:E13" si="0">+C8-D8</f>
        <v>-41553</v>
      </c>
    </row>
    <row r="9" spans="1:5" x14ac:dyDescent="0.25">
      <c r="A9" s="3">
        <v>7</v>
      </c>
      <c r="B9" s="331" t="s">
        <v>963</v>
      </c>
      <c r="C9" s="337">
        <v>1458800</v>
      </c>
      <c r="D9" s="337">
        <v>2694124</v>
      </c>
      <c r="E9" s="337">
        <f t="shared" si="0"/>
        <v>-1235324</v>
      </c>
    </row>
    <row r="10" spans="1:5" x14ac:dyDescent="0.25">
      <c r="A10" s="3">
        <v>8</v>
      </c>
      <c r="B10" s="331" t="s">
        <v>964</v>
      </c>
      <c r="C10" s="337">
        <v>111958</v>
      </c>
      <c r="D10" s="337">
        <v>465664</v>
      </c>
      <c r="E10" s="337">
        <f t="shared" si="0"/>
        <v>-353706</v>
      </c>
    </row>
    <row r="11" spans="1:5" x14ac:dyDescent="0.25">
      <c r="A11" s="3">
        <v>9</v>
      </c>
      <c r="B11" s="331" t="s">
        <v>965</v>
      </c>
      <c r="C11" s="335">
        <v>12638071</v>
      </c>
      <c r="D11" s="335">
        <v>12621619</v>
      </c>
      <c r="E11" s="337">
        <f t="shared" si="0"/>
        <v>16452</v>
      </c>
    </row>
    <row r="12" spans="1:5" x14ac:dyDescent="0.25">
      <c r="A12" s="3">
        <v>12</v>
      </c>
      <c r="B12" s="331" t="s">
        <v>966</v>
      </c>
      <c r="C12" s="335">
        <v>0</v>
      </c>
      <c r="D12" s="335">
        <v>2090685</v>
      </c>
      <c r="E12" s="337">
        <f t="shared" si="0"/>
        <v>-2090685</v>
      </c>
    </row>
    <row r="13" spans="1:5" ht="15" thickBot="1" x14ac:dyDescent="0.3">
      <c r="A13" s="332">
        <v>15</v>
      </c>
      <c r="B13" s="333" t="s">
        <v>967</v>
      </c>
      <c r="C13" s="336">
        <v>1003233</v>
      </c>
      <c r="D13" s="336">
        <v>0</v>
      </c>
      <c r="E13" s="337">
        <f t="shared" si="0"/>
        <v>1003233</v>
      </c>
    </row>
    <row r="14" spans="1:5" ht="15.75" thickTop="1" x14ac:dyDescent="0.25">
      <c r="A14" s="492" t="s">
        <v>11</v>
      </c>
      <c r="B14" s="382"/>
      <c r="C14" s="334">
        <f>SUM(C7:C13)</f>
        <v>15660317</v>
      </c>
      <c r="D14" s="334">
        <f t="shared" ref="D14:E14" si="1">SUM(D7:D13)</f>
        <v>18431388</v>
      </c>
      <c r="E14" s="334">
        <f t="shared" si="1"/>
        <v>-2771071</v>
      </c>
    </row>
    <row r="15" spans="1:5" ht="15" x14ac:dyDescent="0.25">
      <c r="A15" s="54"/>
      <c r="B15" s="54"/>
      <c r="C15" s="53"/>
      <c r="D15" s="53"/>
      <c r="E15" s="53"/>
    </row>
    <row r="16" spans="1:5" ht="14.45" customHeight="1" x14ac:dyDescent="0.25">
      <c r="A16" s="360" t="s">
        <v>571</v>
      </c>
      <c r="B16" s="360"/>
      <c r="C16" s="360"/>
      <c r="D16" s="360"/>
      <c r="E16" s="53"/>
    </row>
    <row r="17" spans="1:5" ht="15" x14ac:dyDescent="0.25">
      <c r="A17" s="54"/>
      <c r="B17" s="54"/>
      <c r="C17" s="53"/>
      <c r="D17" s="53"/>
      <c r="E17" s="53"/>
    </row>
    <row r="18" spans="1:5" ht="14.45" customHeight="1" x14ac:dyDescent="0.25">
      <c r="A18" s="489" t="s">
        <v>572</v>
      </c>
      <c r="B18" s="489"/>
      <c r="C18" s="489"/>
      <c r="D18" s="489"/>
      <c r="E18" s="489"/>
    </row>
    <row r="19" spans="1:5" x14ac:dyDescent="0.25">
      <c r="A19" s="59"/>
    </row>
    <row r="20" spans="1:5" ht="21" customHeight="1" x14ac:dyDescent="0.25">
      <c r="A20" s="454" t="s">
        <v>795</v>
      </c>
      <c r="B20" s="455"/>
      <c r="C20" s="455"/>
      <c r="D20" s="455"/>
      <c r="E20" s="452"/>
    </row>
    <row r="21" spans="1:5" ht="30" x14ac:dyDescent="0.25">
      <c r="A21" s="21" t="s">
        <v>79</v>
      </c>
      <c r="B21" s="21" t="s">
        <v>2</v>
      </c>
      <c r="C21" s="21" t="s">
        <v>108</v>
      </c>
      <c r="D21" s="21" t="s">
        <v>324</v>
      </c>
      <c r="E21" s="21" t="s">
        <v>80</v>
      </c>
    </row>
    <row r="22" spans="1:5" x14ac:dyDescent="0.25">
      <c r="A22" s="310"/>
      <c r="B22" s="180"/>
      <c r="C22" s="310"/>
      <c r="D22" s="310"/>
      <c r="E22" s="310"/>
    </row>
    <row r="23" spans="1:5" x14ac:dyDescent="0.25">
      <c r="A23" s="310"/>
      <c r="B23" s="180"/>
      <c r="C23" s="310"/>
      <c r="D23" s="310"/>
      <c r="E23" s="310"/>
    </row>
    <row r="24" spans="1:5" ht="15" thickBot="1" x14ac:dyDescent="0.3">
      <c r="A24" s="28"/>
      <c r="B24" s="186"/>
      <c r="C24" s="28"/>
      <c r="D24" s="28"/>
      <c r="E24" s="28"/>
    </row>
    <row r="25" spans="1:5" ht="15.75" thickTop="1" x14ac:dyDescent="0.25">
      <c r="A25" s="492" t="s">
        <v>11</v>
      </c>
      <c r="B25" s="382"/>
      <c r="C25" s="60"/>
      <c r="D25" s="60"/>
      <c r="E25" s="60"/>
    </row>
    <row r="26" spans="1:5" x14ac:dyDescent="0.25">
      <c r="A26" s="52"/>
      <c r="B26" s="52"/>
      <c r="C26" s="53"/>
      <c r="D26" s="53"/>
      <c r="E26" s="53"/>
    </row>
    <row r="27" spans="1:5" ht="15" x14ac:dyDescent="0.25">
      <c r="A27" s="489" t="s">
        <v>573</v>
      </c>
      <c r="B27" s="489"/>
      <c r="C27" s="489"/>
      <c r="D27" s="489"/>
      <c r="E27" s="53"/>
    </row>
    <row r="28" spans="1:5" x14ac:dyDescent="0.25">
      <c r="A28" s="52"/>
      <c r="B28" s="52"/>
      <c r="C28" s="52"/>
      <c r="D28" s="52"/>
      <c r="E28" s="53"/>
    </row>
    <row r="29" spans="1:5" ht="14.45" customHeight="1" x14ac:dyDescent="0.25">
      <c r="A29" s="489" t="s">
        <v>574</v>
      </c>
      <c r="B29" s="489"/>
      <c r="C29" s="489"/>
      <c r="D29" s="489"/>
      <c r="E29" s="489"/>
    </row>
    <row r="30" spans="1:5" x14ac:dyDescent="0.25">
      <c r="A30" s="105"/>
      <c r="B30" s="105"/>
      <c r="C30" s="105"/>
      <c r="D30" s="105"/>
      <c r="E30" s="105"/>
    </row>
    <row r="31" spans="1:5" ht="15" x14ac:dyDescent="0.25">
      <c r="A31" s="22" t="s">
        <v>107</v>
      </c>
    </row>
    <row r="32" spans="1:5" x14ac:dyDescent="0.25">
      <c r="A32" s="59"/>
    </row>
    <row r="33" spans="1:5" ht="14.25" customHeight="1" x14ac:dyDescent="0.25">
      <c r="A33" s="454" t="s">
        <v>751</v>
      </c>
      <c r="B33" s="455"/>
      <c r="C33" s="455"/>
      <c r="D33" s="455"/>
      <c r="E33" s="452"/>
    </row>
    <row r="34" spans="1:5" ht="30.75" thickBot="1" x14ac:dyDescent="0.3">
      <c r="A34" s="26" t="s">
        <v>79</v>
      </c>
      <c r="B34" s="26" t="s">
        <v>2</v>
      </c>
      <c r="C34" s="21" t="s">
        <v>108</v>
      </c>
      <c r="D34" s="21" t="s">
        <v>324</v>
      </c>
      <c r="E34" s="21" t="s">
        <v>80</v>
      </c>
    </row>
    <row r="35" spans="1:5" x14ac:dyDescent="0.25">
      <c r="A35" s="313">
        <v>21</v>
      </c>
      <c r="B35" s="338" t="s">
        <v>968</v>
      </c>
      <c r="C35" s="329">
        <v>10177901</v>
      </c>
      <c r="D35" s="329">
        <v>10150653</v>
      </c>
      <c r="E35" s="329">
        <f>+C35-D35</f>
        <v>27248</v>
      </c>
    </row>
    <row r="36" spans="1:5" x14ac:dyDescent="0.25">
      <c r="A36" s="313">
        <v>22</v>
      </c>
      <c r="B36" s="331" t="s">
        <v>969</v>
      </c>
      <c r="C36" s="329">
        <v>3193654</v>
      </c>
      <c r="D36" s="329">
        <v>3193654</v>
      </c>
      <c r="E36" s="329">
        <f t="shared" ref="E36:E42" si="2">+C36-D36</f>
        <v>0</v>
      </c>
    </row>
    <row r="37" spans="1:5" x14ac:dyDescent="0.25">
      <c r="A37" s="313">
        <v>23</v>
      </c>
      <c r="B37" s="331" t="s">
        <v>970</v>
      </c>
      <c r="C37" s="329">
        <v>296180</v>
      </c>
      <c r="D37" s="329">
        <v>296165</v>
      </c>
      <c r="E37" s="329">
        <f t="shared" si="2"/>
        <v>15</v>
      </c>
    </row>
    <row r="38" spans="1:5" x14ac:dyDescent="0.25">
      <c r="A38" s="313">
        <v>25</v>
      </c>
      <c r="B38" s="331" t="s">
        <v>971</v>
      </c>
      <c r="C38" s="329">
        <v>223549</v>
      </c>
      <c r="D38" s="329">
        <v>30381</v>
      </c>
      <c r="E38" s="329">
        <f t="shared" si="2"/>
        <v>193168</v>
      </c>
    </row>
    <row r="39" spans="1:5" x14ac:dyDescent="0.25">
      <c r="A39" s="313">
        <v>26</v>
      </c>
      <c r="B39" s="331" t="s">
        <v>975</v>
      </c>
      <c r="C39" s="329">
        <v>3154</v>
      </c>
      <c r="D39" s="329">
        <v>3154</v>
      </c>
      <c r="E39" s="329">
        <f t="shared" si="2"/>
        <v>0</v>
      </c>
    </row>
    <row r="40" spans="1:5" x14ac:dyDescent="0.25">
      <c r="A40" s="313">
        <v>29</v>
      </c>
      <c r="B40" s="331" t="s">
        <v>972</v>
      </c>
      <c r="C40" s="329">
        <v>400808</v>
      </c>
      <c r="D40" s="329">
        <v>400250</v>
      </c>
      <c r="E40" s="329">
        <f t="shared" si="2"/>
        <v>558</v>
      </c>
    </row>
    <row r="41" spans="1:5" x14ac:dyDescent="0.25">
      <c r="A41" s="339">
        <v>31</v>
      </c>
      <c r="B41" s="340" t="s">
        <v>973</v>
      </c>
      <c r="C41" s="329">
        <v>531420</v>
      </c>
      <c r="D41" s="329">
        <v>531420</v>
      </c>
      <c r="E41" s="329">
        <f t="shared" si="2"/>
        <v>0</v>
      </c>
    </row>
    <row r="42" spans="1:5" ht="15" thickBot="1" x14ac:dyDescent="0.3">
      <c r="A42" s="341">
        <v>34</v>
      </c>
      <c r="B42" s="340" t="s">
        <v>974</v>
      </c>
      <c r="C42" s="330">
        <v>833651</v>
      </c>
      <c r="D42" s="330">
        <v>830172</v>
      </c>
      <c r="E42" s="330">
        <f t="shared" si="2"/>
        <v>3479</v>
      </c>
    </row>
    <row r="43" spans="1:5" ht="15.75" thickTop="1" x14ac:dyDescent="0.25">
      <c r="A43" s="492" t="s">
        <v>11</v>
      </c>
      <c r="B43" s="382"/>
      <c r="C43" s="342">
        <f t="shared" ref="C43:E43" si="3">SUM(C35:C42)</f>
        <v>15660317</v>
      </c>
      <c r="D43" s="342">
        <f t="shared" si="3"/>
        <v>15435849</v>
      </c>
      <c r="E43" s="342">
        <f t="shared" si="3"/>
        <v>224468</v>
      </c>
    </row>
    <row r="44" spans="1:5" ht="15" x14ac:dyDescent="0.25">
      <c r="A44" s="54"/>
      <c r="B44" s="54"/>
      <c r="C44" s="53"/>
      <c r="D44" s="53"/>
      <c r="E44" s="53"/>
    </row>
    <row r="45" spans="1:5" ht="15" x14ac:dyDescent="0.25">
      <c r="A45" s="489" t="s">
        <v>639</v>
      </c>
      <c r="B45" s="489"/>
      <c r="C45" s="489"/>
      <c r="D45" s="489"/>
      <c r="E45" s="53"/>
    </row>
    <row r="46" spans="1:5" ht="15" x14ac:dyDescent="0.25">
      <c r="A46" s="312"/>
      <c r="B46" s="312"/>
      <c r="C46" s="312"/>
      <c r="D46" s="312"/>
      <c r="E46" s="53"/>
    </row>
    <row r="47" spans="1:5" ht="27.75" customHeight="1" x14ac:dyDescent="0.25">
      <c r="A47" s="312"/>
      <c r="B47" s="368" t="s">
        <v>976</v>
      </c>
      <c r="C47" s="447"/>
      <c r="D47" s="447"/>
      <c r="E47" s="369"/>
    </row>
    <row r="48" spans="1:5" ht="15" x14ac:dyDescent="0.25">
      <c r="A48" s="54"/>
      <c r="B48" s="54"/>
      <c r="C48" s="53"/>
      <c r="D48" s="53"/>
      <c r="E48" s="53"/>
    </row>
    <row r="49" spans="1:5" ht="14.45" customHeight="1" x14ac:dyDescent="0.25">
      <c r="A49" s="489" t="s">
        <v>574</v>
      </c>
      <c r="B49" s="489"/>
      <c r="C49" s="489"/>
      <c r="D49" s="489"/>
      <c r="E49" s="489"/>
    </row>
    <row r="50" spans="1:5" ht="14.45" customHeight="1" x14ac:dyDescent="0.25">
      <c r="A50" s="312"/>
      <c r="B50" s="312"/>
      <c r="C50" s="312"/>
      <c r="D50" s="312"/>
      <c r="E50" s="312"/>
    </row>
    <row r="51" spans="1:5" ht="37.5" customHeight="1" x14ac:dyDescent="0.25">
      <c r="A51" s="312"/>
      <c r="B51" s="368" t="s">
        <v>977</v>
      </c>
      <c r="C51" s="447"/>
      <c r="D51" s="447"/>
      <c r="E51" s="369"/>
    </row>
    <row r="52" spans="1:5" ht="14.45" customHeight="1" x14ac:dyDescent="0.25">
      <c r="A52" s="312"/>
      <c r="B52" s="312"/>
      <c r="C52" s="312"/>
      <c r="D52" s="312"/>
      <c r="E52" s="312"/>
    </row>
    <row r="53" spans="1:5" ht="15" x14ac:dyDescent="0.25">
      <c r="A53" s="54"/>
      <c r="B53" s="54"/>
      <c r="C53" s="53"/>
      <c r="D53" s="53"/>
      <c r="E53" s="53"/>
    </row>
    <row r="54" spans="1:5" ht="15" x14ac:dyDescent="0.25">
      <c r="A54" s="454" t="s">
        <v>795</v>
      </c>
      <c r="B54" s="455"/>
      <c r="C54" s="455"/>
      <c r="D54" s="455"/>
      <c r="E54" s="452"/>
    </row>
    <row r="55" spans="1:5" ht="30" x14ac:dyDescent="0.25">
      <c r="A55" s="26" t="s">
        <v>79</v>
      </c>
      <c r="B55" s="26" t="s">
        <v>2</v>
      </c>
      <c r="C55" s="21" t="s">
        <v>108</v>
      </c>
      <c r="D55" s="21" t="s">
        <v>324</v>
      </c>
      <c r="E55" s="21" t="s">
        <v>80</v>
      </c>
    </row>
    <row r="56" spans="1:5" x14ac:dyDescent="0.25">
      <c r="A56" s="45"/>
      <c r="B56" s="180"/>
      <c r="C56" s="45"/>
      <c r="D56" s="45"/>
      <c r="E56" s="45"/>
    </row>
    <row r="57" spans="1:5" x14ac:dyDescent="0.25">
      <c r="A57" s="45"/>
      <c r="B57" s="180"/>
      <c r="C57" s="45"/>
      <c r="D57" s="45"/>
      <c r="E57" s="45"/>
    </row>
    <row r="58" spans="1:5" ht="15" thickBot="1" x14ac:dyDescent="0.3">
      <c r="A58" s="28"/>
      <c r="B58" s="186"/>
      <c r="C58" s="28"/>
      <c r="D58" s="28"/>
      <c r="E58" s="28"/>
    </row>
    <row r="59" spans="1:5" ht="15.75" thickTop="1" x14ac:dyDescent="0.25">
      <c r="A59" s="492" t="s">
        <v>11</v>
      </c>
      <c r="B59" s="382"/>
      <c r="C59" s="60"/>
      <c r="D59" s="60"/>
      <c r="E59" s="60"/>
    </row>
    <row r="60" spans="1:5" x14ac:dyDescent="0.25">
      <c r="A60" s="59"/>
    </row>
    <row r="61" spans="1:5" ht="15" x14ac:dyDescent="0.25">
      <c r="A61" s="489" t="s">
        <v>640</v>
      </c>
      <c r="B61" s="489"/>
      <c r="C61" s="489"/>
      <c r="D61" s="489"/>
    </row>
    <row r="63" spans="1:5" ht="15" x14ac:dyDescent="0.25">
      <c r="A63" s="22" t="s">
        <v>641</v>
      </c>
      <c r="B63" s="22"/>
      <c r="C63" s="22"/>
    </row>
    <row r="64" spans="1:5" x14ac:dyDescent="0.25">
      <c r="A64" s="59"/>
    </row>
    <row r="65" spans="1:3" ht="15" x14ac:dyDescent="0.25">
      <c r="A65" s="22" t="s">
        <v>202</v>
      </c>
    </row>
    <row r="66" spans="1:3" ht="14.25" customHeight="1" x14ac:dyDescent="0.25">
      <c r="A66" s="33"/>
      <c r="B66" s="33"/>
      <c r="C66" s="33"/>
    </row>
    <row r="67" spans="1:3" x14ac:dyDescent="0.25">
      <c r="A67" s="380" t="s">
        <v>237</v>
      </c>
      <c r="B67" s="380"/>
      <c r="C67" s="380"/>
    </row>
  </sheetData>
  <mergeCells count="19">
    <mergeCell ref="A1:D1"/>
    <mergeCell ref="A61:D61"/>
    <mergeCell ref="A67:C67"/>
    <mergeCell ref="A5:E5"/>
    <mergeCell ref="A20:E20"/>
    <mergeCell ref="A33:E33"/>
    <mergeCell ref="A43:B43"/>
    <mergeCell ref="A59:B59"/>
    <mergeCell ref="A54:E54"/>
    <mergeCell ref="A14:B14"/>
    <mergeCell ref="A16:D16"/>
    <mergeCell ref="A18:E18"/>
    <mergeCell ref="A27:D27"/>
    <mergeCell ref="A29:E29"/>
    <mergeCell ref="A25:B25"/>
    <mergeCell ref="B47:E47"/>
    <mergeCell ref="B51:E51"/>
    <mergeCell ref="A45:D45"/>
    <mergeCell ref="A49:E49"/>
  </mergeCells>
  <pageMargins left="0.25" right="0.25" top="0.75" bottom="0.75" header="0.3" footer="0.3"/>
  <pageSetup paperSize="9" scale="94" fitToHeight="0" orientation="landscape" verticalDpi="4294967295"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25" zoomScale="80" zoomScaleNormal="80" workbookViewId="0">
      <selection activeCell="A15" sqref="A15:E15"/>
    </sheetView>
  </sheetViews>
  <sheetFormatPr baseColWidth="10" defaultColWidth="11.42578125" defaultRowHeight="15" x14ac:dyDescent="0.25"/>
  <cols>
    <col min="1" max="1" width="10.140625" style="107" customWidth="1"/>
    <col min="2" max="2" width="14.42578125" style="107" customWidth="1"/>
    <col min="3" max="3" width="28.42578125" style="107" customWidth="1"/>
    <col min="4" max="4" width="24.85546875" style="107" customWidth="1"/>
    <col min="5" max="5" width="27.140625" style="107" customWidth="1"/>
    <col min="6" max="16384" width="11.42578125" style="107"/>
  </cols>
  <sheetData>
    <row r="1" spans="1:7" x14ac:dyDescent="0.25">
      <c r="A1" s="498" t="s">
        <v>653</v>
      </c>
      <c r="B1" s="498"/>
      <c r="C1" s="498"/>
      <c r="D1" s="498"/>
      <c r="E1" s="498"/>
      <c r="F1" s="498"/>
    </row>
    <row r="3" spans="1:7" x14ac:dyDescent="0.25">
      <c r="A3" s="187" t="s">
        <v>659</v>
      </c>
    </row>
    <row r="4" spans="1:7" x14ac:dyDescent="0.25">
      <c r="A4" s="187"/>
    </row>
    <row r="5" spans="1:7" x14ac:dyDescent="0.25">
      <c r="A5" s="188" t="s">
        <v>738</v>
      </c>
    </row>
    <row r="6" spans="1:7" x14ac:dyDescent="0.25">
      <c r="A6" s="188"/>
    </row>
    <row r="7" spans="1:7" x14ac:dyDescent="0.25">
      <c r="A7" s="425" t="s">
        <v>688</v>
      </c>
      <c r="B7" s="425"/>
      <c r="C7" s="425"/>
      <c r="D7" s="425"/>
      <c r="E7" s="425"/>
      <c r="F7" s="425"/>
      <c r="G7" s="425"/>
    </row>
    <row r="9" spans="1:7" x14ac:dyDescent="0.25">
      <c r="A9" s="494" t="s">
        <v>5</v>
      </c>
      <c r="B9" s="494" t="s">
        <v>6</v>
      </c>
      <c r="C9" s="494" t="s">
        <v>7</v>
      </c>
      <c r="D9" s="495" t="s">
        <v>751</v>
      </c>
      <c r="E9" s="495"/>
    </row>
    <row r="10" spans="1:7" x14ac:dyDescent="0.25">
      <c r="A10" s="494"/>
      <c r="B10" s="494"/>
      <c r="C10" s="494"/>
      <c r="D10" s="189" t="s">
        <v>657</v>
      </c>
      <c r="E10" s="189" t="s">
        <v>739</v>
      </c>
    </row>
    <row r="11" spans="1:7" ht="16.5" customHeight="1" x14ac:dyDescent="0.25">
      <c r="A11" s="69">
        <v>1</v>
      </c>
      <c r="B11" s="343" t="s">
        <v>978</v>
      </c>
      <c r="C11" s="344" t="s">
        <v>979</v>
      </c>
      <c r="D11" s="346">
        <v>248728</v>
      </c>
      <c r="E11" s="345" t="s">
        <v>980</v>
      </c>
    </row>
    <row r="12" spans="1:7" x14ac:dyDescent="0.25">
      <c r="A12" s="69">
        <v>10</v>
      </c>
      <c r="B12" s="190" t="s">
        <v>982</v>
      </c>
      <c r="C12" s="190" t="s">
        <v>981</v>
      </c>
      <c r="D12" s="347">
        <v>69498</v>
      </c>
      <c r="E12" s="345" t="s">
        <v>980</v>
      </c>
    </row>
    <row r="13" spans="1:7" ht="15.75" thickBot="1" x14ac:dyDescent="0.3">
      <c r="A13" s="500" t="s">
        <v>658</v>
      </c>
      <c r="B13" s="500"/>
      <c r="C13" s="500"/>
      <c r="D13" s="191"/>
      <c r="E13" s="191"/>
    </row>
    <row r="14" spans="1:7" ht="15.75" thickTop="1" x14ac:dyDescent="0.25">
      <c r="A14" s="502" t="s">
        <v>11</v>
      </c>
      <c r="B14" s="503"/>
      <c r="C14" s="504"/>
      <c r="D14" s="348">
        <f>SUM(D11:D13)</f>
        <v>318226</v>
      </c>
      <c r="E14" s="192"/>
    </row>
    <row r="15" spans="1:7" x14ac:dyDescent="0.25">
      <c r="A15" s="501" t="s">
        <v>660</v>
      </c>
      <c r="B15" s="501"/>
      <c r="C15" s="501"/>
      <c r="D15" s="501"/>
      <c r="E15" s="501"/>
    </row>
    <row r="17" spans="1:7" x14ac:dyDescent="0.25">
      <c r="A17" s="188" t="s">
        <v>740</v>
      </c>
    </row>
    <row r="18" spans="1:7" x14ac:dyDescent="0.25">
      <c r="A18" s="188"/>
    </row>
    <row r="19" spans="1:7" x14ac:dyDescent="0.25">
      <c r="A19" s="425" t="s">
        <v>688</v>
      </c>
      <c r="B19" s="425"/>
      <c r="C19" s="425"/>
      <c r="D19" s="425"/>
      <c r="E19" s="425"/>
      <c r="F19" s="425"/>
      <c r="G19" s="425"/>
    </row>
    <row r="21" spans="1:7" ht="15.75" customHeight="1" x14ac:dyDescent="0.25">
      <c r="A21" s="494" t="s">
        <v>5</v>
      </c>
      <c r="B21" s="494" t="s">
        <v>6</v>
      </c>
      <c r="C21" s="494" t="s">
        <v>7</v>
      </c>
      <c r="D21" s="495" t="s">
        <v>751</v>
      </c>
      <c r="E21" s="495"/>
    </row>
    <row r="22" spans="1:7" x14ac:dyDescent="0.25">
      <c r="A22" s="494"/>
      <c r="B22" s="494"/>
      <c r="C22" s="494"/>
      <c r="D22" s="189" t="s">
        <v>657</v>
      </c>
      <c r="E22" s="189" t="s">
        <v>739</v>
      </c>
    </row>
    <row r="23" spans="1:7" x14ac:dyDescent="0.25">
      <c r="A23" s="69">
        <v>1</v>
      </c>
      <c r="B23" s="190"/>
      <c r="C23" s="190"/>
      <c r="D23" s="190"/>
      <c r="E23" s="190"/>
    </row>
    <row r="24" spans="1:7" x14ac:dyDescent="0.25">
      <c r="A24" s="69">
        <v>10</v>
      </c>
      <c r="B24" s="190"/>
      <c r="C24" s="190"/>
      <c r="D24" s="190"/>
      <c r="E24" s="190"/>
    </row>
    <row r="25" spans="1:7" ht="16.5" customHeight="1" thickBot="1" x14ac:dyDescent="0.3">
      <c r="A25" s="496" t="s">
        <v>658</v>
      </c>
      <c r="B25" s="496"/>
      <c r="C25" s="496"/>
      <c r="D25" s="191"/>
      <c r="E25" s="191"/>
    </row>
    <row r="26" spans="1:7" ht="15" customHeight="1" thickTop="1" x14ac:dyDescent="0.25">
      <c r="A26" s="499" t="s">
        <v>11</v>
      </c>
      <c r="B26" s="499"/>
      <c r="C26" s="499"/>
      <c r="D26" s="192"/>
      <c r="E26" s="192"/>
    </row>
    <row r="27" spans="1:7" x14ac:dyDescent="0.25">
      <c r="A27" s="493" t="s">
        <v>660</v>
      </c>
      <c r="B27" s="493"/>
      <c r="C27" s="493"/>
      <c r="D27" s="493"/>
      <c r="E27" s="493"/>
    </row>
    <row r="28" spans="1:7" x14ac:dyDescent="0.25">
      <c r="A28" s="193"/>
      <c r="B28" s="193"/>
      <c r="C28" s="193"/>
      <c r="D28" s="193"/>
      <c r="E28" s="193"/>
    </row>
    <row r="30" spans="1:7" x14ac:dyDescent="0.25">
      <c r="A30" s="498" t="s">
        <v>741</v>
      </c>
      <c r="B30" s="498"/>
      <c r="C30" s="498"/>
    </row>
    <row r="32" spans="1:7" x14ac:dyDescent="0.25">
      <c r="A32" s="188" t="s">
        <v>742</v>
      </c>
    </row>
    <row r="34" spans="1:7" x14ac:dyDescent="0.25">
      <c r="A34" s="425" t="s">
        <v>689</v>
      </c>
      <c r="B34" s="425"/>
      <c r="C34" s="425"/>
      <c r="D34" s="425"/>
      <c r="E34" s="425"/>
      <c r="F34" s="425"/>
      <c r="G34" s="425"/>
    </row>
    <row r="36" spans="1:7" x14ac:dyDescent="0.25">
      <c r="A36" s="494" t="s">
        <v>5</v>
      </c>
      <c r="B36" s="494" t="s">
        <v>6</v>
      </c>
      <c r="C36" s="494" t="s">
        <v>7</v>
      </c>
      <c r="D36" s="495" t="s">
        <v>751</v>
      </c>
      <c r="E36" s="495"/>
    </row>
    <row r="37" spans="1:7" x14ac:dyDescent="0.25">
      <c r="A37" s="494"/>
      <c r="B37" s="494"/>
      <c r="C37" s="494"/>
      <c r="D37" s="189" t="s">
        <v>657</v>
      </c>
      <c r="E37" s="189" t="s">
        <v>739</v>
      </c>
    </row>
    <row r="38" spans="1:7" x14ac:dyDescent="0.25">
      <c r="A38" s="69">
        <v>1</v>
      </c>
      <c r="B38" s="190"/>
      <c r="C38" s="190"/>
      <c r="D38" s="190"/>
      <c r="E38" s="190"/>
    </row>
    <row r="39" spans="1:7" x14ac:dyDescent="0.25">
      <c r="A39" s="69">
        <v>10</v>
      </c>
      <c r="B39" s="190"/>
      <c r="C39" s="190"/>
      <c r="D39" s="190"/>
      <c r="E39" s="190"/>
    </row>
    <row r="40" spans="1:7" ht="15.75" thickBot="1" x14ac:dyDescent="0.3">
      <c r="A40" s="496" t="s">
        <v>661</v>
      </c>
      <c r="B40" s="496"/>
      <c r="C40" s="496"/>
      <c r="D40" s="191"/>
      <c r="E40" s="191"/>
    </row>
    <row r="41" spans="1:7" ht="15.75" thickTop="1" x14ac:dyDescent="0.25">
      <c r="A41" s="499" t="s">
        <v>11</v>
      </c>
      <c r="B41" s="499"/>
      <c r="C41" s="499"/>
      <c r="D41" s="192"/>
      <c r="E41" s="192"/>
    </row>
    <row r="42" spans="1:7" x14ac:dyDescent="0.25">
      <c r="A42" s="194" t="s">
        <v>662</v>
      </c>
    </row>
    <row r="44" spans="1:7" x14ac:dyDescent="0.25">
      <c r="A44" s="188" t="s">
        <v>743</v>
      </c>
    </row>
    <row r="45" spans="1:7" x14ac:dyDescent="0.25">
      <c r="A45" s="188"/>
    </row>
    <row r="46" spans="1:7" ht="15" customHeight="1" x14ac:dyDescent="0.25">
      <c r="A46" s="425" t="s">
        <v>689</v>
      </c>
      <c r="B46" s="425"/>
      <c r="C46" s="425"/>
      <c r="D46" s="425"/>
      <c r="E46" s="425"/>
      <c r="F46" s="425"/>
      <c r="G46" s="425"/>
    </row>
    <row r="48" spans="1:7" x14ac:dyDescent="0.25">
      <c r="A48" s="494" t="s">
        <v>5</v>
      </c>
      <c r="B48" s="494" t="s">
        <v>6</v>
      </c>
      <c r="C48" s="494" t="s">
        <v>7</v>
      </c>
      <c r="D48" s="495" t="s">
        <v>751</v>
      </c>
      <c r="E48" s="495"/>
    </row>
    <row r="49" spans="1:5" x14ac:dyDescent="0.25">
      <c r="A49" s="494"/>
      <c r="B49" s="494"/>
      <c r="C49" s="494"/>
      <c r="D49" s="189" t="s">
        <v>657</v>
      </c>
      <c r="E49" s="189" t="s">
        <v>739</v>
      </c>
    </row>
    <row r="50" spans="1:5" x14ac:dyDescent="0.25">
      <c r="A50" s="69">
        <v>1</v>
      </c>
      <c r="B50" s="190"/>
      <c r="C50" s="190"/>
      <c r="D50" s="190"/>
      <c r="E50" s="190"/>
    </row>
    <row r="51" spans="1:5" x14ac:dyDescent="0.25">
      <c r="A51" s="69">
        <v>10</v>
      </c>
      <c r="B51" s="190"/>
      <c r="C51" s="190"/>
      <c r="D51" s="190"/>
      <c r="E51" s="190"/>
    </row>
    <row r="52" spans="1:5" ht="15.75" thickBot="1" x14ac:dyDescent="0.3">
      <c r="A52" s="496" t="s">
        <v>661</v>
      </c>
      <c r="B52" s="496"/>
      <c r="C52" s="496"/>
      <c r="D52" s="191"/>
      <c r="E52" s="191"/>
    </row>
    <row r="53" spans="1:5" ht="15.75" thickTop="1" x14ac:dyDescent="0.25">
      <c r="A53" s="497" t="s">
        <v>11</v>
      </c>
      <c r="B53" s="497"/>
      <c r="C53" s="497"/>
      <c r="D53" s="192"/>
      <c r="E53" s="192"/>
    </row>
    <row r="54" spans="1:5" x14ac:dyDescent="0.25">
      <c r="A54" s="195" t="s">
        <v>662</v>
      </c>
    </row>
  </sheetData>
  <mergeCells count="32">
    <mergeCell ref="A1:F1"/>
    <mergeCell ref="D9:E9"/>
    <mergeCell ref="A9:A10"/>
    <mergeCell ref="B9:B10"/>
    <mergeCell ref="C9:C10"/>
    <mergeCell ref="A7:G7"/>
    <mergeCell ref="A13:C13"/>
    <mergeCell ref="A15:E15"/>
    <mergeCell ref="D21:E21"/>
    <mergeCell ref="A25:C25"/>
    <mergeCell ref="A26:C26"/>
    <mergeCell ref="A14:C14"/>
    <mergeCell ref="A19:G19"/>
    <mergeCell ref="A21:A22"/>
    <mergeCell ref="B21:B22"/>
    <mergeCell ref="C21:C22"/>
    <mergeCell ref="A52:C52"/>
    <mergeCell ref="A53:C53"/>
    <mergeCell ref="A48:A49"/>
    <mergeCell ref="A30:C30"/>
    <mergeCell ref="A34:G34"/>
    <mergeCell ref="A46:G46"/>
    <mergeCell ref="D36:E36"/>
    <mergeCell ref="A40:C40"/>
    <mergeCell ref="A41:C41"/>
    <mergeCell ref="A27:E27"/>
    <mergeCell ref="B48:B49"/>
    <mergeCell ref="C48:C49"/>
    <mergeCell ref="A36:A37"/>
    <mergeCell ref="B36:B37"/>
    <mergeCell ref="C36:C37"/>
    <mergeCell ref="D48:E4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opLeftCell="A7" zoomScale="80" zoomScaleNormal="80" workbookViewId="0">
      <selection activeCell="H18" sqref="H18"/>
    </sheetView>
  </sheetViews>
  <sheetFormatPr baseColWidth="10" defaultColWidth="11.42578125" defaultRowHeight="14.25" x14ac:dyDescent="0.25"/>
  <cols>
    <col min="1" max="1" width="39.7109375" style="17" customWidth="1"/>
    <col min="2" max="2" width="24.7109375" style="17" customWidth="1"/>
    <col min="3" max="3" width="29.85546875" style="17" customWidth="1"/>
    <col min="4" max="4" width="24.7109375" style="17" customWidth="1"/>
    <col min="5" max="5" width="27.42578125" style="17" customWidth="1"/>
    <col min="6" max="6" width="25.7109375" style="17" customWidth="1"/>
    <col min="7" max="7" width="11.42578125" style="17" customWidth="1"/>
    <col min="8" max="16384" width="11.42578125" style="17"/>
  </cols>
  <sheetData>
    <row r="1" spans="1:6" ht="15" x14ac:dyDescent="0.25">
      <c r="A1" s="359" t="s">
        <v>654</v>
      </c>
      <c r="B1" s="359"/>
      <c r="C1" s="22"/>
      <c r="D1" s="22"/>
    </row>
    <row r="2" spans="1:6" x14ac:dyDescent="0.25">
      <c r="A2" s="47"/>
      <c r="B2" s="47"/>
    </row>
    <row r="3" spans="1:6" ht="15" x14ac:dyDescent="0.25">
      <c r="A3" s="359" t="s">
        <v>424</v>
      </c>
      <c r="B3" s="359"/>
    </row>
    <row r="4" spans="1:6" ht="15" customHeight="1" x14ac:dyDescent="0.25">
      <c r="A4" s="22"/>
    </row>
    <row r="5" spans="1:6" ht="45" x14ac:dyDescent="0.25">
      <c r="A5" s="365"/>
      <c r="B5" s="366"/>
      <c r="C5" s="40" t="s">
        <v>326</v>
      </c>
      <c r="D5" s="40" t="s">
        <v>327</v>
      </c>
      <c r="E5" s="40" t="s">
        <v>328</v>
      </c>
      <c r="F5" s="23" t="s">
        <v>3</v>
      </c>
    </row>
    <row r="6" spans="1:6" ht="27.6" customHeight="1" x14ac:dyDescent="0.25">
      <c r="A6" s="454" t="s">
        <v>796</v>
      </c>
      <c r="B6" s="366"/>
      <c r="C6" s="350">
        <v>34077221</v>
      </c>
      <c r="D6" s="350">
        <v>-8543642</v>
      </c>
      <c r="E6" s="350">
        <v>1679923</v>
      </c>
      <c r="F6" s="349">
        <f>+C6+D6+E6</f>
        <v>27213502</v>
      </c>
    </row>
    <row r="7" spans="1:6" ht="40.700000000000003" customHeight="1" x14ac:dyDescent="0.25">
      <c r="A7" s="412" t="s">
        <v>690</v>
      </c>
      <c r="B7" s="311" t="s">
        <v>575</v>
      </c>
      <c r="C7" s="353">
        <v>0</v>
      </c>
      <c r="D7" s="353">
        <v>0</v>
      </c>
      <c r="E7" s="353">
        <v>0</v>
      </c>
      <c r="F7" s="354">
        <f>+D7+E7</f>
        <v>0</v>
      </c>
    </row>
    <row r="8" spans="1:6" ht="37.35" customHeight="1" x14ac:dyDescent="0.25">
      <c r="A8" s="413"/>
      <c r="B8" s="311" t="s">
        <v>576</v>
      </c>
      <c r="C8" s="353">
        <v>0</v>
      </c>
      <c r="D8" s="353">
        <v>0</v>
      </c>
      <c r="E8" s="353">
        <v>0</v>
      </c>
      <c r="F8" s="354">
        <f>+C8+D8+E8</f>
        <v>0</v>
      </c>
    </row>
    <row r="9" spans="1:6" ht="39.6" customHeight="1" x14ac:dyDescent="0.25">
      <c r="A9" s="454" t="s">
        <v>797</v>
      </c>
      <c r="B9" s="366"/>
      <c r="C9" s="350">
        <f>+C6+C7+C8</f>
        <v>34077221</v>
      </c>
      <c r="D9" s="350">
        <f>+D6-D8-D7</f>
        <v>-8543642</v>
      </c>
      <c r="E9" s="350">
        <f>+E6+E7+E8</f>
        <v>1679923</v>
      </c>
      <c r="F9" s="349">
        <f>+F6-F8+F7</f>
        <v>27213502</v>
      </c>
    </row>
    <row r="10" spans="1:6" ht="42" customHeight="1" x14ac:dyDescent="0.25">
      <c r="A10" s="412" t="s">
        <v>691</v>
      </c>
      <c r="B10" s="31" t="s">
        <v>575</v>
      </c>
      <c r="C10" s="351"/>
      <c r="D10" s="351">
        <v>1679923</v>
      </c>
      <c r="E10" s="351">
        <v>4350910</v>
      </c>
      <c r="F10" s="352">
        <f>+D10+E10</f>
        <v>6030833</v>
      </c>
    </row>
    <row r="11" spans="1:6" ht="40.700000000000003" customHeight="1" x14ac:dyDescent="0.25">
      <c r="A11" s="413"/>
      <c r="B11" s="31" t="s">
        <v>576</v>
      </c>
      <c r="C11" s="351"/>
      <c r="D11" s="351">
        <v>-39897</v>
      </c>
      <c r="E11" s="351">
        <v>-1679923</v>
      </c>
      <c r="F11" s="352">
        <f>+D11+E11</f>
        <v>-1719820</v>
      </c>
    </row>
    <row r="12" spans="1:6" ht="41.45" customHeight="1" x14ac:dyDescent="0.25">
      <c r="A12" s="365" t="s">
        <v>798</v>
      </c>
      <c r="B12" s="366"/>
      <c r="C12" s="350">
        <f>SUM(C9:C11)</f>
        <v>34077221</v>
      </c>
      <c r="D12" s="350">
        <f t="shared" ref="D12:F12" si="0">SUM(D9:D11)</f>
        <v>-6903616</v>
      </c>
      <c r="E12" s="350">
        <f t="shared" si="0"/>
        <v>4350910</v>
      </c>
      <c r="F12" s="350">
        <f t="shared" si="0"/>
        <v>31524515</v>
      </c>
    </row>
    <row r="13" spans="1:6" ht="15" x14ac:dyDescent="0.25">
      <c r="A13" s="22"/>
    </row>
    <row r="15" spans="1:6" ht="39.75" customHeight="1" x14ac:dyDescent="0.25">
      <c r="A15" s="505"/>
      <c r="B15" s="505"/>
      <c r="C15" s="197" t="s">
        <v>605</v>
      </c>
      <c r="D15" s="197" t="s">
        <v>606</v>
      </c>
      <c r="E15" s="197" t="s">
        <v>607</v>
      </c>
      <c r="F15" s="197" t="s">
        <v>3</v>
      </c>
    </row>
    <row r="16" spans="1:6" ht="33.75" customHeight="1" x14ac:dyDescent="0.25">
      <c r="A16" s="365" t="s">
        <v>744</v>
      </c>
      <c r="B16" s="366"/>
      <c r="C16" s="350">
        <v>34077221</v>
      </c>
      <c r="D16" s="350">
        <v>-8319557</v>
      </c>
      <c r="E16" s="350">
        <v>14077</v>
      </c>
      <c r="F16" s="349">
        <f>+C16+D16+E16</f>
        <v>25771741</v>
      </c>
    </row>
    <row r="17" spans="1:6" ht="25.5" customHeight="1" x14ac:dyDescent="0.25">
      <c r="A17" s="412" t="s">
        <v>690</v>
      </c>
      <c r="B17" s="196" t="s">
        <v>575</v>
      </c>
      <c r="C17" s="355">
        <v>0</v>
      </c>
      <c r="D17" s="355">
        <v>0</v>
      </c>
      <c r="E17" s="355">
        <v>0</v>
      </c>
      <c r="F17" s="352">
        <v>0</v>
      </c>
    </row>
    <row r="18" spans="1:6" ht="36" customHeight="1" x14ac:dyDescent="0.25">
      <c r="A18" s="413"/>
      <c r="B18" s="309" t="s">
        <v>576</v>
      </c>
      <c r="C18" s="337">
        <v>0</v>
      </c>
      <c r="D18" s="356">
        <v>0</v>
      </c>
      <c r="E18" s="337">
        <v>0</v>
      </c>
      <c r="F18" s="352">
        <v>0</v>
      </c>
    </row>
    <row r="19" spans="1:6" ht="15" x14ac:dyDescent="0.25">
      <c r="A19" s="365" t="s">
        <v>745</v>
      </c>
      <c r="B19" s="366"/>
      <c r="C19" s="350">
        <f>+C16</f>
        <v>34077221</v>
      </c>
      <c r="D19" s="350">
        <f t="shared" ref="D19:F19" si="1">+D16</f>
        <v>-8319557</v>
      </c>
      <c r="E19" s="350">
        <f t="shared" si="1"/>
        <v>14077</v>
      </c>
      <c r="F19" s="350">
        <f t="shared" si="1"/>
        <v>25771741</v>
      </c>
    </row>
    <row r="20" spans="1:6" ht="27.75" customHeight="1" x14ac:dyDescent="0.25">
      <c r="A20" s="412" t="s">
        <v>691</v>
      </c>
      <c r="B20" s="311" t="s">
        <v>575</v>
      </c>
      <c r="C20" s="351">
        <v>0</v>
      </c>
      <c r="D20" s="351">
        <v>14077</v>
      </c>
      <c r="E20" s="351">
        <v>1679923</v>
      </c>
      <c r="F20" s="352">
        <f>+D20+E20</f>
        <v>1694000</v>
      </c>
    </row>
    <row r="21" spans="1:6" ht="27.75" customHeight="1" x14ac:dyDescent="0.25">
      <c r="A21" s="413"/>
      <c r="B21" s="311" t="s">
        <v>576</v>
      </c>
      <c r="C21" s="351">
        <v>0</v>
      </c>
      <c r="D21" s="351">
        <v>-238162</v>
      </c>
      <c r="E21" s="351">
        <v>-14077</v>
      </c>
      <c r="F21" s="352">
        <f>+C21+D21+E21</f>
        <v>-252239</v>
      </c>
    </row>
    <row r="22" spans="1:6" ht="15" x14ac:dyDescent="0.25">
      <c r="A22" s="365" t="s">
        <v>746</v>
      </c>
      <c r="B22" s="366"/>
      <c r="C22" s="350">
        <f>+C19</f>
        <v>34077221</v>
      </c>
      <c r="D22" s="350">
        <f>+D19+D20+D21</f>
        <v>-8543642</v>
      </c>
      <c r="E22" s="350">
        <f>+E19+E20+E21</f>
        <v>1679923</v>
      </c>
      <c r="F22" s="350">
        <f>+F19+F20+F21</f>
        <v>27213502</v>
      </c>
    </row>
    <row r="24" spans="1:6" ht="15" x14ac:dyDescent="0.25">
      <c r="A24" s="411" t="s">
        <v>642</v>
      </c>
      <c r="B24" s="411"/>
    </row>
    <row r="25" spans="1:6" x14ac:dyDescent="0.25">
      <c r="A25" s="380"/>
      <c r="B25" s="380"/>
    </row>
    <row r="27" spans="1:6" ht="15" x14ac:dyDescent="0.25">
      <c r="A27" s="22" t="s">
        <v>231</v>
      </c>
    </row>
    <row r="28" spans="1:6" ht="15" x14ac:dyDescent="0.25">
      <c r="A28" s="22"/>
    </row>
    <row r="29" spans="1:6" x14ac:dyDescent="0.25">
      <c r="A29" s="380" t="s">
        <v>237</v>
      </c>
      <c r="B29" s="380"/>
      <c r="C29" s="380"/>
    </row>
  </sheetData>
  <mergeCells count="17">
    <mergeCell ref="A1:B1"/>
    <mergeCell ref="A3:B3"/>
    <mergeCell ref="A5:B5"/>
    <mergeCell ref="A6:B6"/>
    <mergeCell ref="A7:A8"/>
    <mergeCell ref="A15:B15"/>
    <mergeCell ref="A16:B16"/>
    <mergeCell ref="A17:A18"/>
    <mergeCell ref="A19:B19"/>
    <mergeCell ref="A9:B9"/>
    <mergeCell ref="A10:A11"/>
    <mergeCell ref="A12:B12"/>
    <mergeCell ref="A20:A21"/>
    <mergeCell ref="A22:B22"/>
    <mergeCell ref="A24:B24"/>
    <mergeCell ref="A25:B25"/>
    <mergeCell ref="A29:C29"/>
  </mergeCell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showGridLines="0" tabSelected="1" zoomScale="80" zoomScaleNormal="80" workbookViewId="0">
      <selection sqref="A1:C15"/>
    </sheetView>
  </sheetViews>
  <sheetFormatPr baseColWidth="10" defaultColWidth="11.42578125" defaultRowHeight="14.25" x14ac:dyDescent="0.25"/>
  <cols>
    <col min="1" max="1" width="41.85546875" style="2" customWidth="1"/>
    <col min="2" max="2" width="12.42578125" style="2" bestFit="1" customWidth="1"/>
    <col min="3" max="4" width="11.42578125" style="2" customWidth="1"/>
    <col min="5" max="16384" width="11.42578125" style="2"/>
  </cols>
  <sheetData>
    <row r="1" spans="1:3" ht="15" x14ac:dyDescent="0.25">
      <c r="A1" s="359" t="s">
        <v>651</v>
      </c>
      <c r="B1" s="359"/>
      <c r="C1" s="359"/>
    </row>
    <row r="2" spans="1:3" x14ac:dyDescent="0.25">
      <c r="A2" s="8"/>
    </row>
    <row r="3" spans="1:3" ht="15" x14ac:dyDescent="0.25">
      <c r="A3" s="14" t="s">
        <v>229</v>
      </c>
    </row>
    <row r="4" spans="1:3" ht="15" x14ac:dyDescent="0.25">
      <c r="A4" s="14"/>
    </row>
    <row r="5" spans="1:3" ht="29.25" customHeight="1" x14ac:dyDescent="0.25">
      <c r="A5" s="219" t="s">
        <v>825</v>
      </c>
    </row>
    <row r="6" spans="1:3" x14ac:dyDescent="0.25">
      <c r="A6" s="17"/>
    </row>
    <row r="7" spans="1:3" ht="15" x14ac:dyDescent="0.25">
      <c r="A7" s="14" t="s">
        <v>604</v>
      </c>
    </row>
    <row r="8" spans="1:3" ht="15" x14ac:dyDescent="0.25">
      <c r="A8" s="14"/>
    </row>
    <row r="9" spans="1:3" ht="32.25" customHeight="1" x14ac:dyDescent="0.25">
      <c r="A9" s="219" t="s">
        <v>825</v>
      </c>
    </row>
    <row r="10" spans="1:3" x14ac:dyDescent="0.25">
      <c r="A10" s="5"/>
    </row>
    <row r="11" spans="1:3" ht="15" x14ac:dyDescent="0.25">
      <c r="A11" s="14" t="s">
        <v>202</v>
      </c>
    </row>
    <row r="12" spans="1:3" ht="15" x14ac:dyDescent="0.25">
      <c r="A12" s="14"/>
    </row>
    <row r="13" spans="1:3" ht="35.25" customHeight="1" x14ac:dyDescent="0.25">
      <c r="A13" s="219" t="s">
        <v>826</v>
      </c>
    </row>
  </sheetData>
  <mergeCells count="1">
    <mergeCell ref="A1:C1"/>
  </mergeCells>
  <pageMargins left="0.25" right="0.25" top="0.75" bottom="0.75" header="0.3" footer="0.3"/>
  <pageSetup paperSize="9" fitToHeight="0"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zoomScale="80" zoomScaleNormal="80" workbookViewId="0">
      <selection activeCell="E11" sqref="E11"/>
    </sheetView>
  </sheetViews>
  <sheetFormatPr baseColWidth="10" defaultColWidth="11.42578125" defaultRowHeight="14.25" x14ac:dyDescent="0.25"/>
  <cols>
    <col min="1" max="1" width="18.5703125" style="17" customWidth="1"/>
    <col min="2" max="2" width="24" style="17" customWidth="1"/>
    <col min="3" max="3" width="17.85546875" style="17" customWidth="1"/>
    <col min="4" max="4" width="28.140625" style="17" customWidth="1"/>
    <col min="5" max="5" width="24.5703125" style="17" customWidth="1"/>
    <col min="6" max="7" width="11.42578125" style="17" customWidth="1"/>
    <col min="8" max="16384" width="11.42578125" style="17"/>
  </cols>
  <sheetData>
    <row r="1" spans="1:5" ht="15" x14ac:dyDescent="0.25">
      <c r="A1" s="359" t="s">
        <v>655</v>
      </c>
      <c r="B1" s="359"/>
      <c r="C1" s="359"/>
      <c r="D1" s="359"/>
    </row>
    <row r="3" spans="1:5" ht="15" x14ac:dyDescent="0.25">
      <c r="A3" s="22" t="s">
        <v>270</v>
      </c>
    </row>
    <row r="4" spans="1:5" ht="15" x14ac:dyDescent="0.25">
      <c r="A4" s="22"/>
    </row>
    <row r="5" spans="1:5" ht="30" x14ac:dyDescent="0.25">
      <c r="A5" s="383" t="s">
        <v>602</v>
      </c>
      <c r="B5" s="383"/>
      <c r="C5" s="383"/>
      <c r="D5" s="383"/>
      <c r="E5" s="21" t="s">
        <v>751</v>
      </c>
    </row>
    <row r="6" spans="1:5" x14ac:dyDescent="0.25">
      <c r="A6" s="380"/>
      <c r="B6" s="380"/>
      <c r="C6" s="380"/>
      <c r="D6" s="380"/>
      <c r="E6" s="45"/>
    </row>
    <row r="8" spans="1:5" ht="15" x14ac:dyDescent="0.25">
      <c r="A8" s="22" t="s">
        <v>231</v>
      </c>
    </row>
    <row r="9" spans="1:5" ht="15" x14ac:dyDescent="0.25">
      <c r="A9" s="22"/>
    </row>
    <row r="10" spans="1:5" ht="14.1" customHeight="1" x14ac:dyDescent="0.25">
      <c r="A10" s="380" t="s">
        <v>237</v>
      </c>
      <c r="B10" s="380"/>
      <c r="C10" s="380"/>
    </row>
  </sheetData>
  <mergeCells count="4">
    <mergeCell ref="A5:D5"/>
    <mergeCell ref="A6:D6"/>
    <mergeCell ref="A10:C10"/>
    <mergeCell ref="A1:D1"/>
  </mergeCells>
  <pageMargins left="0.25" right="0.25" top="0.75" bottom="0.75" header="0.3" footer="0.3"/>
  <pageSetup paperSize="9" fitToHeight="0"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zoomScale="80" zoomScaleNormal="80" workbookViewId="0">
      <selection activeCell="D22" sqref="D22"/>
    </sheetView>
  </sheetViews>
  <sheetFormatPr baseColWidth="10" defaultColWidth="11.42578125" defaultRowHeight="14.25" x14ac:dyDescent="0.25"/>
  <cols>
    <col min="1" max="1" width="18.5703125" style="17" customWidth="1"/>
    <col min="2" max="2" width="30.140625" style="17" customWidth="1"/>
    <col min="3" max="3" width="25.5703125" style="17" customWidth="1"/>
    <col min="4" max="4" width="34.140625" style="17" customWidth="1"/>
    <col min="5" max="7" width="11.42578125" style="17" customWidth="1"/>
    <col min="8" max="16384" width="11.42578125" style="17"/>
  </cols>
  <sheetData>
    <row r="1" spans="1:4" ht="15" x14ac:dyDescent="0.25">
      <c r="A1" s="359" t="s">
        <v>656</v>
      </c>
      <c r="B1" s="359"/>
      <c r="C1" s="22"/>
    </row>
    <row r="3" spans="1:4" ht="15" x14ac:dyDescent="0.25">
      <c r="A3" s="22" t="s">
        <v>270</v>
      </c>
    </row>
    <row r="4" spans="1:4" ht="15" x14ac:dyDescent="0.25">
      <c r="A4" s="22"/>
    </row>
    <row r="5" spans="1:4" x14ac:dyDescent="0.25">
      <c r="A5" s="17" t="s">
        <v>692</v>
      </c>
    </row>
    <row r="6" spans="1:4" ht="15" x14ac:dyDescent="0.25">
      <c r="A6" s="22"/>
    </row>
    <row r="7" spans="1:4" ht="31.35" customHeight="1" x14ac:dyDescent="0.25">
      <c r="A7" s="23" t="s">
        <v>577</v>
      </c>
      <c r="B7" s="21" t="s">
        <v>799</v>
      </c>
      <c r="C7" s="21" t="s">
        <v>578</v>
      </c>
      <c r="D7" s="21" t="s">
        <v>579</v>
      </c>
    </row>
    <row r="8" spans="1:4" x14ac:dyDescent="0.25">
      <c r="A8" s="30">
        <v>1</v>
      </c>
      <c r="B8" s="67"/>
      <c r="C8" s="67"/>
      <c r="D8" s="67"/>
    </row>
    <row r="9" spans="1:4" x14ac:dyDescent="0.25">
      <c r="A9" s="30">
        <v>10</v>
      </c>
      <c r="B9" s="67"/>
      <c r="C9" s="67"/>
      <c r="D9" s="67"/>
    </row>
    <row r="10" spans="1:4" ht="15" customHeight="1" x14ac:dyDescent="0.25"/>
    <row r="11" spans="1:4" x14ac:dyDescent="0.25">
      <c r="A11" s="506" t="s">
        <v>801</v>
      </c>
      <c r="B11" s="507"/>
      <c r="C11" s="512"/>
    </row>
    <row r="12" spans="1:4" x14ac:dyDescent="0.25">
      <c r="A12" s="508"/>
      <c r="B12" s="509"/>
      <c r="C12" s="513"/>
    </row>
    <row r="13" spans="1:4" x14ac:dyDescent="0.25">
      <c r="A13" s="510"/>
      <c r="B13" s="511"/>
      <c r="C13" s="514"/>
    </row>
    <row r="16" spans="1:4" ht="30" x14ac:dyDescent="0.25">
      <c r="A16" s="23" t="s">
        <v>577</v>
      </c>
      <c r="B16" s="21" t="s">
        <v>800</v>
      </c>
      <c r="C16" s="21" t="s">
        <v>578</v>
      </c>
      <c r="D16" s="21" t="s">
        <v>579</v>
      </c>
    </row>
    <row r="17" spans="1:4" x14ac:dyDescent="0.25">
      <c r="A17" s="30">
        <v>1</v>
      </c>
      <c r="B17" s="67"/>
      <c r="C17" s="67"/>
      <c r="D17" s="67"/>
    </row>
    <row r="18" spans="1:4" ht="14.1" customHeight="1" x14ac:dyDescent="0.25">
      <c r="A18" s="30">
        <v>10</v>
      </c>
      <c r="B18" s="67"/>
      <c r="C18" s="67"/>
      <c r="D18" s="67"/>
    </row>
    <row r="20" spans="1:4" x14ac:dyDescent="0.25">
      <c r="A20" s="506" t="s">
        <v>747</v>
      </c>
      <c r="B20" s="507"/>
      <c r="C20" s="512"/>
    </row>
    <row r="21" spans="1:4" x14ac:dyDescent="0.25">
      <c r="A21" s="508"/>
      <c r="B21" s="509"/>
      <c r="C21" s="513"/>
    </row>
    <row r="22" spans="1:4" x14ac:dyDescent="0.25">
      <c r="A22" s="510"/>
      <c r="B22" s="511"/>
      <c r="C22" s="514"/>
    </row>
    <row r="25" spans="1:4" ht="15" x14ac:dyDescent="0.25">
      <c r="A25" s="22" t="s">
        <v>231</v>
      </c>
    </row>
    <row r="26" spans="1:4" ht="15" x14ac:dyDescent="0.25">
      <c r="A26" s="22"/>
    </row>
    <row r="27" spans="1:4" x14ac:dyDescent="0.25">
      <c r="A27" s="380" t="s">
        <v>237</v>
      </c>
      <c r="B27" s="380"/>
      <c r="C27" s="380"/>
    </row>
  </sheetData>
  <mergeCells count="6">
    <mergeCell ref="A1:B1"/>
    <mergeCell ref="A11:B13"/>
    <mergeCell ref="C11:C13"/>
    <mergeCell ref="A27:C27"/>
    <mergeCell ref="A20:B22"/>
    <mergeCell ref="C20:C22"/>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zoomScale="80" zoomScaleNormal="80" workbookViewId="0">
      <selection activeCell="M37" sqref="M37"/>
    </sheetView>
  </sheetViews>
  <sheetFormatPr baseColWidth="10" defaultColWidth="11.42578125" defaultRowHeight="14.1" customHeight="1" x14ac:dyDescent="0.25"/>
  <cols>
    <col min="1" max="1" width="18.5703125" style="19" customWidth="1"/>
    <col min="2" max="2" width="24" style="19" customWidth="1"/>
    <col min="3" max="10" width="11.42578125" style="19" customWidth="1"/>
    <col min="11" max="16384" width="11.42578125" style="19"/>
  </cols>
  <sheetData>
    <row r="1" spans="1:6" ht="15" x14ac:dyDescent="0.25">
      <c r="A1" s="498" t="s">
        <v>580</v>
      </c>
      <c r="B1" s="498"/>
      <c r="C1" s="32"/>
      <c r="D1" s="32"/>
    </row>
    <row r="2" spans="1:6" ht="15" customHeight="1" x14ac:dyDescent="0.25"/>
    <row r="3" spans="1:6" ht="14.25" customHeight="1" x14ac:dyDescent="0.25">
      <c r="A3" s="515" t="s">
        <v>237</v>
      </c>
      <c r="B3" s="515"/>
      <c r="C3" s="515"/>
      <c r="D3" s="515"/>
      <c r="E3" s="515"/>
      <c r="F3" s="515"/>
    </row>
  </sheetData>
  <mergeCells count="2">
    <mergeCell ref="A3:F3"/>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showGridLines="0" topLeftCell="A7" zoomScale="80" zoomScaleNormal="80" workbookViewId="0">
      <selection activeCell="A150" sqref="A150:D160"/>
    </sheetView>
  </sheetViews>
  <sheetFormatPr baseColWidth="10" defaultColWidth="11.42578125" defaultRowHeight="14.25" x14ac:dyDescent="0.25"/>
  <cols>
    <col min="1" max="1" width="15.42578125" style="58" customWidth="1"/>
    <col min="2" max="2" width="33.28515625" style="17" customWidth="1"/>
    <col min="3" max="3" width="20.7109375" style="17" customWidth="1"/>
    <col min="4" max="4" width="21.85546875" style="17" customWidth="1"/>
    <col min="5" max="5" width="22.42578125" style="17" customWidth="1"/>
    <col min="6" max="6" width="22.7109375" style="17" customWidth="1"/>
    <col min="7" max="8" width="14.5703125" style="17" customWidth="1"/>
    <col min="9" max="11" width="11.42578125" style="17" customWidth="1"/>
    <col min="12" max="16384" width="11.42578125" style="17"/>
  </cols>
  <sheetData>
    <row r="1" spans="1:8" ht="15" x14ac:dyDescent="0.25">
      <c r="A1" s="359" t="s">
        <v>402</v>
      </c>
      <c r="B1" s="359"/>
      <c r="C1" s="22"/>
      <c r="D1" s="22"/>
      <c r="E1" s="22"/>
      <c r="F1" s="22"/>
    </row>
    <row r="2" spans="1:8" ht="15" x14ac:dyDescent="0.25">
      <c r="A2" s="20"/>
      <c r="B2" s="20"/>
      <c r="C2" s="22"/>
      <c r="D2" s="22"/>
      <c r="E2" s="22"/>
      <c r="F2" s="22"/>
    </row>
    <row r="3" spans="1:8" ht="15" x14ac:dyDescent="0.25">
      <c r="A3" s="361" t="s">
        <v>603</v>
      </c>
      <c r="B3" s="361"/>
      <c r="C3" s="361"/>
      <c r="D3" s="22"/>
      <c r="E3" s="22"/>
      <c r="F3" s="22"/>
    </row>
    <row r="4" spans="1:8" ht="15" x14ac:dyDescent="0.25">
      <c r="A4" s="20"/>
      <c r="B4" s="20"/>
      <c r="C4" s="22"/>
      <c r="D4" s="22"/>
      <c r="E4" s="22"/>
      <c r="F4" s="22"/>
    </row>
    <row r="5" spans="1:8" ht="45" x14ac:dyDescent="0.25">
      <c r="A5" s="21" t="s">
        <v>112</v>
      </c>
      <c r="B5" s="21" t="s">
        <v>351</v>
      </c>
      <c r="C5" s="21" t="s">
        <v>749</v>
      </c>
      <c r="D5" s="21" t="s">
        <v>708</v>
      </c>
      <c r="E5" s="21" t="s">
        <v>750</v>
      </c>
      <c r="F5" s="21" t="s">
        <v>709</v>
      </c>
    </row>
    <row r="6" spans="1:8" ht="21.6" customHeight="1" x14ac:dyDescent="0.25">
      <c r="A6" s="42">
        <v>11101</v>
      </c>
      <c r="B6" s="6" t="s">
        <v>425</v>
      </c>
      <c r="C6" s="44" t="s">
        <v>608</v>
      </c>
      <c r="D6" s="44" t="s">
        <v>608</v>
      </c>
      <c r="E6" s="221">
        <v>0</v>
      </c>
      <c r="F6" s="221">
        <v>0</v>
      </c>
      <c r="H6" s="222"/>
    </row>
    <row r="7" spans="1:8" ht="16.7" customHeight="1" x14ac:dyDescent="0.25">
      <c r="A7" s="42">
        <v>11102</v>
      </c>
      <c r="B7" s="6" t="s">
        <v>426</v>
      </c>
      <c r="C7" s="45">
        <v>13</v>
      </c>
      <c r="D7" s="45">
        <v>13</v>
      </c>
      <c r="E7" s="221">
        <v>3821717</v>
      </c>
      <c r="F7" s="221">
        <v>3799054</v>
      </c>
    </row>
    <row r="8" spans="1:8" ht="18.600000000000001" customHeight="1" x14ac:dyDescent="0.25">
      <c r="A8" s="42">
        <v>11103</v>
      </c>
      <c r="B8" s="6" t="s">
        <v>581</v>
      </c>
      <c r="C8" s="45">
        <v>0</v>
      </c>
      <c r="D8" s="45">
        <v>11</v>
      </c>
      <c r="E8" s="221">
        <v>0</v>
      </c>
      <c r="F8" s="221">
        <v>3568</v>
      </c>
    </row>
    <row r="9" spans="1:8" ht="15" x14ac:dyDescent="0.25">
      <c r="A9" s="362" t="s">
        <v>368</v>
      </c>
      <c r="B9" s="363"/>
      <c r="C9" s="46"/>
      <c r="D9" s="46"/>
      <c r="E9" s="223">
        <f>SUM(E6:E8)</f>
        <v>3821717</v>
      </c>
      <c r="F9" s="223">
        <f>SUM(F6:F8)</f>
        <v>3802622</v>
      </c>
    </row>
    <row r="10" spans="1:8" ht="15" x14ac:dyDescent="0.25">
      <c r="A10" s="20"/>
      <c r="B10" s="20"/>
      <c r="C10" s="22"/>
      <c r="D10" s="22"/>
      <c r="E10" s="22"/>
      <c r="F10" s="22"/>
    </row>
    <row r="11" spans="1:8" ht="15" x14ac:dyDescent="0.25">
      <c r="A11" s="364" t="s">
        <v>710</v>
      </c>
      <c r="B11" s="364"/>
      <c r="C11" s="22"/>
      <c r="D11" s="22"/>
      <c r="E11" s="22"/>
      <c r="F11" s="22"/>
      <c r="H11" s="222"/>
    </row>
    <row r="12" spans="1:8" ht="15" x14ac:dyDescent="0.25">
      <c r="A12" s="20"/>
      <c r="B12" s="20"/>
      <c r="C12" s="22"/>
      <c r="D12" s="22"/>
      <c r="E12" s="22"/>
      <c r="F12" s="22"/>
    </row>
    <row r="13" spans="1:8" ht="45" x14ac:dyDescent="0.25">
      <c r="A13" s="21" t="s">
        <v>112</v>
      </c>
      <c r="B13" s="21" t="s">
        <v>351</v>
      </c>
      <c r="C13" s="21" t="s">
        <v>749</v>
      </c>
      <c r="D13" s="21" t="s">
        <v>708</v>
      </c>
      <c r="E13" s="21" t="s">
        <v>750</v>
      </c>
      <c r="F13" s="21" t="s">
        <v>709</v>
      </c>
    </row>
    <row r="14" spans="1:8" x14ac:dyDescent="0.25">
      <c r="A14" s="42">
        <v>11201</v>
      </c>
      <c r="B14" s="6" t="s">
        <v>425</v>
      </c>
      <c r="C14" s="44" t="s">
        <v>608</v>
      </c>
      <c r="D14" s="44" t="s">
        <v>608</v>
      </c>
      <c r="E14" s="221">
        <v>0</v>
      </c>
      <c r="F14" s="221">
        <v>0</v>
      </c>
    </row>
    <row r="15" spans="1:8" x14ac:dyDescent="0.25">
      <c r="A15" s="42">
        <v>11202</v>
      </c>
      <c r="B15" s="6" t="s">
        <v>426</v>
      </c>
      <c r="C15" s="45">
        <v>1</v>
      </c>
      <c r="D15" s="45">
        <v>1</v>
      </c>
      <c r="E15" s="221">
        <v>28616</v>
      </c>
      <c r="F15" s="221">
        <v>135</v>
      </c>
    </row>
    <row r="16" spans="1:8" ht="18.600000000000001" customHeight="1" x14ac:dyDescent="0.25">
      <c r="A16" s="42">
        <v>11203</v>
      </c>
      <c r="B16" s="6" t="s">
        <v>533</v>
      </c>
      <c r="C16" s="45">
        <v>0</v>
      </c>
      <c r="D16" s="45">
        <v>1</v>
      </c>
      <c r="E16" s="221">
        <v>0</v>
      </c>
      <c r="F16" s="221">
        <v>0</v>
      </c>
    </row>
    <row r="17" spans="1:7" ht="15.6" customHeight="1" x14ac:dyDescent="0.25">
      <c r="A17" s="365" t="s">
        <v>368</v>
      </c>
      <c r="B17" s="366"/>
      <c r="C17" s="46"/>
      <c r="D17" s="46"/>
      <c r="E17" s="223">
        <v>28616</v>
      </c>
      <c r="F17" s="223">
        <f t="shared" ref="F17" si="0">SUM(F14:F16)</f>
        <v>135</v>
      </c>
    </row>
    <row r="18" spans="1:7" ht="15.6" customHeight="1" x14ac:dyDescent="0.25">
      <c r="A18" s="48"/>
      <c r="B18" s="48"/>
      <c r="C18" s="49"/>
      <c r="D18" s="49"/>
      <c r="E18" s="49"/>
      <c r="F18" s="22"/>
    </row>
    <row r="19" spans="1:7" ht="15.6" customHeight="1" x14ac:dyDescent="0.25">
      <c r="A19" s="360" t="s">
        <v>427</v>
      </c>
      <c r="B19" s="360"/>
      <c r="C19" s="49"/>
      <c r="D19" s="49"/>
      <c r="E19" s="49"/>
      <c r="F19" s="22"/>
    </row>
    <row r="20" spans="1:7" ht="15.6" customHeight="1" x14ac:dyDescent="0.25">
      <c r="A20" s="7"/>
      <c r="B20" s="7"/>
      <c r="C20" s="49"/>
      <c r="D20" s="49"/>
      <c r="E20" s="49"/>
      <c r="F20" s="22"/>
    </row>
    <row r="21" spans="1:7" ht="15.6" customHeight="1" x14ac:dyDescent="0.25">
      <c r="A21" s="365" t="s">
        <v>751</v>
      </c>
      <c r="B21" s="367"/>
      <c r="C21" s="367"/>
      <c r="D21" s="367"/>
      <c r="E21" s="366"/>
      <c r="F21" s="22"/>
    </row>
    <row r="22" spans="1:7" ht="25.35" customHeight="1" x14ac:dyDescent="0.25">
      <c r="A22" s="21" t="s">
        <v>332</v>
      </c>
      <c r="B22" s="21" t="s">
        <v>351</v>
      </c>
      <c r="C22" s="21" t="s">
        <v>534</v>
      </c>
      <c r="D22" s="21" t="s">
        <v>535</v>
      </c>
      <c r="E22" s="21" t="s">
        <v>368</v>
      </c>
      <c r="F22" s="22"/>
      <c r="G22" s="222"/>
    </row>
    <row r="23" spans="1:7" ht="15.6" customHeight="1" x14ac:dyDescent="0.25">
      <c r="A23" s="201">
        <v>11401</v>
      </c>
      <c r="B23" s="6" t="s">
        <v>403</v>
      </c>
      <c r="C23" s="45">
        <v>3519</v>
      </c>
      <c r="D23" s="45">
        <v>0</v>
      </c>
      <c r="E23" s="45">
        <f>+C23+D23</f>
        <v>3519</v>
      </c>
      <c r="F23" s="22"/>
    </row>
    <row r="24" spans="1:7" ht="15.6" customHeight="1" x14ac:dyDescent="0.25">
      <c r="A24" s="6">
        <v>11403</v>
      </c>
      <c r="B24" s="6" t="s">
        <v>428</v>
      </c>
      <c r="C24" s="45">
        <f>1112</f>
        <v>1112</v>
      </c>
      <c r="D24" s="45">
        <f>2037-C24</f>
        <v>925</v>
      </c>
      <c r="E24" s="198">
        <f t="shared" ref="E24:E26" si="1">+C24+D24</f>
        <v>2037</v>
      </c>
      <c r="F24" s="22"/>
    </row>
    <row r="25" spans="1:7" ht="15.6" customHeight="1" x14ac:dyDescent="0.25">
      <c r="A25" s="6">
        <v>11406</v>
      </c>
      <c r="B25" s="6" t="s">
        <v>405</v>
      </c>
      <c r="C25" s="45">
        <v>1328</v>
      </c>
      <c r="D25" s="45">
        <v>3492</v>
      </c>
      <c r="E25" s="198">
        <f t="shared" si="1"/>
        <v>4820</v>
      </c>
      <c r="F25" s="22"/>
    </row>
    <row r="26" spans="1:7" ht="15.6" customHeight="1" x14ac:dyDescent="0.25">
      <c r="A26" s="224">
        <v>11408</v>
      </c>
      <c r="B26" s="224" t="s">
        <v>827</v>
      </c>
      <c r="C26" s="45">
        <f>556328-273040</f>
        <v>283288</v>
      </c>
      <c r="D26" s="45">
        <v>273040</v>
      </c>
      <c r="E26" s="198">
        <f t="shared" si="1"/>
        <v>556328</v>
      </c>
      <c r="F26" s="22"/>
    </row>
    <row r="27" spans="1:7" ht="15.6" customHeight="1" x14ac:dyDescent="0.25">
      <c r="A27" s="6"/>
      <c r="B27" s="6"/>
      <c r="C27" s="45"/>
      <c r="D27" s="45"/>
      <c r="E27" s="45"/>
      <c r="F27" s="22"/>
    </row>
    <row r="28" spans="1:7" ht="15.6" customHeight="1" x14ac:dyDescent="0.25">
      <c r="A28" s="21" t="s">
        <v>11</v>
      </c>
      <c r="B28" s="50"/>
      <c r="C28" s="46">
        <f>SUM(C23:C27)</f>
        <v>289247</v>
      </c>
      <c r="D28" s="46">
        <f t="shared" ref="D28:E28" si="2">SUM(D23:D27)</f>
        <v>277457</v>
      </c>
      <c r="E28" s="46">
        <f t="shared" si="2"/>
        <v>566704</v>
      </c>
      <c r="F28" s="22"/>
    </row>
    <row r="29" spans="1:7" ht="15.6" customHeight="1" x14ac:dyDescent="0.25">
      <c r="A29" s="17"/>
      <c r="B29" s="7"/>
      <c r="C29" s="49"/>
      <c r="D29" s="49"/>
      <c r="E29" s="49"/>
      <c r="F29" s="22"/>
    </row>
    <row r="30" spans="1:7" ht="15.6" customHeight="1" x14ac:dyDescent="0.25">
      <c r="A30" s="365" t="s">
        <v>711</v>
      </c>
      <c r="B30" s="367"/>
      <c r="C30" s="367"/>
      <c r="D30" s="367"/>
      <c r="E30" s="366"/>
      <c r="F30" s="22"/>
    </row>
    <row r="31" spans="1:7" ht="15.6" customHeight="1" x14ac:dyDescent="0.25">
      <c r="A31" s="21" t="s">
        <v>332</v>
      </c>
      <c r="B31" s="21" t="s">
        <v>351</v>
      </c>
      <c r="C31" s="21" t="s">
        <v>536</v>
      </c>
      <c r="D31" s="21" t="s">
        <v>535</v>
      </c>
      <c r="E31" s="21" t="s">
        <v>368</v>
      </c>
    </row>
    <row r="32" spans="1:7" ht="15.6" customHeight="1" x14ac:dyDescent="0.25">
      <c r="A32" s="42">
        <v>11401</v>
      </c>
      <c r="B32" s="6" t="s">
        <v>403</v>
      </c>
      <c r="C32" s="221">
        <v>3519</v>
      </c>
      <c r="D32" s="221">
        <v>0</v>
      </c>
      <c r="E32" s="221">
        <f>+C32+D32</f>
        <v>3519</v>
      </c>
    </row>
    <row r="33" spans="1:5" ht="15.6" customHeight="1" x14ac:dyDescent="0.25">
      <c r="A33" s="6">
        <v>11403</v>
      </c>
      <c r="B33" s="6" t="s">
        <v>428</v>
      </c>
      <c r="C33" s="221">
        <v>1112</v>
      </c>
      <c r="D33" s="221">
        <v>13454</v>
      </c>
      <c r="E33" s="221">
        <f t="shared" ref="E33:E36" si="3">+C33+D33</f>
        <v>14566</v>
      </c>
    </row>
    <row r="34" spans="1:5" ht="15.6" customHeight="1" x14ac:dyDescent="0.25">
      <c r="A34" s="6">
        <v>11404</v>
      </c>
      <c r="B34" s="6" t="s">
        <v>404</v>
      </c>
      <c r="C34" s="221">
        <v>3726</v>
      </c>
      <c r="D34" s="221">
        <v>0</v>
      </c>
      <c r="E34" s="221">
        <f t="shared" si="3"/>
        <v>3726</v>
      </c>
    </row>
    <row r="35" spans="1:5" ht="15.6" customHeight="1" x14ac:dyDescent="0.25">
      <c r="A35" s="6">
        <v>11406</v>
      </c>
      <c r="B35" s="6" t="s">
        <v>405</v>
      </c>
      <c r="C35" s="221">
        <v>1852</v>
      </c>
      <c r="D35" s="221">
        <v>3267</v>
      </c>
      <c r="E35" s="221">
        <f t="shared" si="3"/>
        <v>5119</v>
      </c>
    </row>
    <row r="36" spans="1:5" ht="15.6" customHeight="1" x14ac:dyDescent="0.25">
      <c r="A36" s="224">
        <v>11408</v>
      </c>
      <c r="B36" s="224" t="s">
        <v>827</v>
      </c>
      <c r="C36" s="221">
        <v>206841</v>
      </c>
      <c r="D36" s="221">
        <v>187892</v>
      </c>
      <c r="E36" s="221">
        <f t="shared" si="3"/>
        <v>394733</v>
      </c>
    </row>
    <row r="37" spans="1:5" ht="16.350000000000001" customHeight="1" x14ac:dyDescent="0.25">
      <c r="A37" s="6"/>
      <c r="B37" s="6"/>
      <c r="C37" s="221"/>
      <c r="D37" s="221"/>
      <c r="E37" s="221"/>
    </row>
    <row r="38" spans="1:5" ht="15.6" customHeight="1" x14ac:dyDescent="0.25">
      <c r="A38" s="6"/>
      <c r="B38" s="6"/>
      <c r="C38" s="223">
        <f t="shared" ref="C38:E38" si="4">SUM(C32:C37)</f>
        <v>217050</v>
      </c>
      <c r="D38" s="223">
        <f t="shared" si="4"/>
        <v>204613</v>
      </c>
      <c r="E38" s="223">
        <f t="shared" si="4"/>
        <v>421663</v>
      </c>
    </row>
    <row r="39" spans="1:5" ht="15.6" customHeight="1" x14ac:dyDescent="0.25">
      <c r="A39" s="21" t="s">
        <v>11</v>
      </c>
      <c r="B39" s="50"/>
      <c r="C39" s="46"/>
      <c r="D39" s="46"/>
      <c r="E39" s="46"/>
    </row>
    <row r="40" spans="1:5" ht="15.6" customHeight="1" x14ac:dyDescent="0.25">
      <c r="A40" s="51"/>
      <c r="B40" s="52"/>
      <c r="C40" s="53"/>
      <c r="D40" s="53"/>
      <c r="E40" s="53"/>
    </row>
    <row r="41" spans="1:5" ht="15.6" customHeight="1" x14ac:dyDescent="0.25">
      <c r="A41" s="224">
        <v>11401</v>
      </c>
      <c r="B41" s="224" t="s">
        <v>403</v>
      </c>
      <c r="C41" s="225"/>
      <c r="D41" s="225"/>
      <c r="E41" s="53"/>
    </row>
    <row r="42" spans="1:5" ht="15.6" customHeight="1" x14ac:dyDescent="0.25">
      <c r="A42" s="52"/>
      <c r="B42" s="52"/>
      <c r="C42" s="225"/>
      <c r="D42" s="225"/>
      <c r="E42" s="53"/>
    </row>
    <row r="43" spans="1:5" ht="15.6" customHeight="1" x14ac:dyDescent="0.25">
      <c r="A43" s="365" t="s">
        <v>751</v>
      </c>
      <c r="B43" s="367"/>
      <c r="C43" s="367"/>
      <c r="D43" s="366"/>
      <c r="E43" s="53"/>
    </row>
    <row r="44" spans="1:5" ht="15.6" customHeight="1" x14ac:dyDescent="0.25">
      <c r="A44" s="199" t="s">
        <v>5</v>
      </c>
      <c r="B44" s="199" t="s">
        <v>6</v>
      </c>
      <c r="C44" s="226" t="s">
        <v>351</v>
      </c>
      <c r="D44" s="226" t="s">
        <v>3</v>
      </c>
      <c r="E44" s="53"/>
    </row>
    <row r="45" spans="1:5" ht="28.5" x14ac:dyDescent="0.25">
      <c r="A45" s="200">
        <v>1</v>
      </c>
      <c r="B45" s="227" t="s">
        <v>828</v>
      </c>
      <c r="C45" s="228" t="s">
        <v>829</v>
      </c>
      <c r="D45" s="221">
        <v>3519</v>
      </c>
      <c r="E45" s="53"/>
    </row>
    <row r="46" spans="1:5" ht="15.6" customHeight="1" x14ac:dyDescent="0.25">
      <c r="A46" s="200">
        <v>10</v>
      </c>
      <c r="B46" s="202"/>
      <c r="C46" s="229"/>
      <c r="D46" s="229"/>
      <c r="E46" s="53"/>
    </row>
    <row r="47" spans="1:5" ht="28.5" x14ac:dyDescent="0.25">
      <c r="A47" s="200" t="s">
        <v>537</v>
      </c>
      <c r="B47" s="202"/>
      <c r="C47" s="229"/>
      <c r="D47" s="229"/>
    </row>
    <row r="48" spans="1:5" ht="15.6" customHeight="1" x14ac:dyDescent="0.25">
      <c r="A48" s="365" t="s">
        <v>11</v>
      </c>
      <c r="B48" s="367"/>
      <c r="C48" s="366"/>
      <c r="D48" s="230">
        <f>SUM(D45:D47)</f>
        <v>3519</v>
      </c>
    </row>
    <row r="49" spans="1:4" ht="15.6" customHeight="1" x14ac:dyDescent="0.25">
      <c r="A49" s="51"/>
      <c r="B49" s="51"/>
      <c r="C49" s="231"/>
      <c r="D49" s="225"/>
    </row>
    <row r="50" spans="1:4" ht="15.6" customHeight="1" x14ac:dyDescent="0.25">
      <c r="A50" s="365" t="s">
        <v>752</v>
      </c>
      <c r="B50" s="366"/>
      <c r="C50" s="231"/>
      <c r="D50" s="225"/>
    </row>
    <row r="51" spans="1:4" ht="15.6" customHeight="1" x14ac:dyDescent="0.25">
      <c r="A51" s="368">
        <v>1</v>
      </c>
      <c r="B51" s="369"/>
      <c r="C51" s="231"/>
      <c r="D51" s="225"/>
    </row>
    <row r="52" spans="1:4" ht="15.6" customHeight="1" x14ac:dyDescent="0.25">
      <c r="A52" s="51"/>
      <c r="B52" s="51"/>
      <c r="C52" s="231"/>
      <c r="D52" s="225"/>
    </row>
    <row r="53" spans="1:4" ht="15.6" customHeight="1" x14ac:dyDescent="0.25">
      <c r="A53" s="365" t="s">
        <v>711</v>
      </c>
      <c r="B53" s="367"/>
      <c r="C53" s="367"/>
      <c r="D53" s="366"/>
    </row>
    <row r="54" spans="1:4" ht="15.6" customHeight="1" x14ac:dyDescent="0.25">
      <c r="A54" s="199" t="s">
        <v>5</v>
      </c>
      <c r="B54" s="199" t="s">
        <v>6</v>
      </c>
      <c r="C54" s="226" t="s">
        <v>351</v>
      </c>
      <c r="D54" s="226" t="s">
        <v>3</v>
      </c>
    </row>
    <row r="55" spans="1:4" ht="28.5" x14ac:dyDescent="0.25">
      <c r="A55" s="200">
        <v>1</v>
      </c>
      <c r="B55" s="227" t="s">
        <v>828</v>
      </c>
      <c r="C55" s="228" t="s">
        <v>829</v>
      </c>
      <c r="D55" s="221">
        <v>3519</v>
      </c>
    </row>
    <row r="56" spans="1:4" ht="15.6" customHeight="1" x14ac:dyDescent="0.25">
      <c r="A56" s="200">
        <v>10</v>
      </c>
      <c r="B56" s="202"/>
      <c r="C56" s="229"/>
      <c r="D56" s="229"/>
    </row>
    <row r="57" spans="1:4" ht="28.5" x14ac:dyDescent="0.25">
      <c r="A57" s="200" t="s">
        <v>537</v>
      </c>
      <c r="B57" s="202"/>
      <c r="C57" s="229"/>
      <c r="D57" s="229"/>
    </row>
    <row r="58" spans="1:4" ht="15.6" customHeight="1" x14ac:dyDescent="0.25">
      <c r="A58" s="365" t="s">
        <v>11</v>
      </c>
      <c r="B58" s="367"/>
      <c r="C58" s="366"/>
      <c r="D58" s="230">
        <f>SUM(D55:D57)</f>
        <v>3519</v>
      </c>
    </row>
    <row r="59" spans="1:4" ht="15.6" customHeight="1" x14ac:dyDescent="0.25">
      <c r="A59" s="51"/>
      <c r="B59" s="51"/>
      <c r="C59" s="231"/>
      <c r="D59" s="225"/>
    </row>
    <row r="60" spans="1:4" ht="15.6" customHeight="1" x14ac:dyDescent="0.25">
      <c r="A60" s="365" t="s">
        <v>712</v>
      </c>
      <c r="B60" s="366"/>
      <c r="C60" s="231"/>
      <c r="D60" s="225"/>
    </row>
    <row r="61" spans="1:4" ht="15.6" customHeight="1" x14ac:dyDescent="0.25">
      <c r="A61" s="368">
        <v>1</v>
      </c>
      <c r="B61" s="369"/>
      <c r="C61" s="231"/>
      <c r="D61" s="225"/>
    </row>
    <row r="62" spans="1:4" x14ac:dyDescent="0.25">
      <c r="A62" s="232"/>
      <c r="B62" s="232"/>
      <c r="C62" s="231"/>
      <c r="D62" s="225"/>
    </row>
    <row r="63" spans="1:4" ht="15.6" customHeight="1" x14ac:dyDescent="0.25">
      <c r="A63" s="233">
        <v>11403</v>
      </c>
      <c r="B63" s="233" t="s">
        <v>428</v>
      </c>
      <c r="C63" s="234"/>
      <c r="D63" s="234"/>
    </row>
    <row r="64" spans="1:4" ht="15.6" customHeight="1" x14ac:dyDescent="0.25">
      <c r="A64" s="235"/>
      <c r="B64" s="235"/>
      <c r="C64" s="234"/>
      <c r="D64" s="234"/>
    </row>
    <row r="65" spans="1:4" ht="15.6" customHeight="1" x14ac:dyDescent="0.25">
      <c r="A65" s="365" t="s">
        <v>751</v>
      </c>
      <c r="B65" s="367"/>
      <c r="C65" s="367"/>
      <c r="D65" s="366"/>
    </row>
    <row r="66" spans="1:4" ht="15" x14ac:dyDescent="0.25">
      <c r="A66" s="199" t="s">
        <v>5</v>
      </c>
      <c r="B66" s="199" t="s">
        <v>6</v>
      </c>
      <c r="C66" s="226" t="s">
        <v>351</v>
      </c>
      <c r="D66" s="226" t="s">
        <v>3</v>
      </c>
    </row>
    <row r="67" spans="1:4" x14ac:dyDescent="0.25">
      <c r="A67" s="236">
        <v>1</v>
      </c>
      <c r="B67" s="227" t="s">
        <v>835</v>
      </c>
      <c r="C67" s="228" t="s">
        <v>885</v>
      </c>
      <c r="D67" s="221">
        <v>951</v>
      </c>
    </row>
    <row r="68" spans="1:4" x14ac:dyDescent="0.25">
      <c r="A68" s="237">
        <v>2</v>
      </c>
      <c r="B68" s="227" t="s">
        <v>881</v>
      </c>
      <c r="C68" s="228" t="s">
        <v>884</v>
      </c>
      <c r="D68" s="221">
        <v>584</v>
      </c>
    </row>
    <row r="69" spans="1:4" x14ac:dyDescent="0.25">
      <c r="A69" s="236">
        <v>3</v>
      </c>
      <c r="B69" s="227" t="s">
        <v>843</v>
      </c>
      <c r="C69" s="228" t="s">
        <v>844</v>
      </c>
      <c r="D69" s="221">
        <v>163</v>
      </c>
    </row>
    <row r="70" spans="1:4" x14ac:dyDescent="0.25">
      <c r="A70" s="236">
        <v>4</v>
      </c>
      <c r="B70" s="227" t="s">
        <v>883</v>
      </c>
      <c r="C70" s="228" t="s">
        <v>886</v>
      </c>
      <c r="D70" s="221">
        <v>160</v>
      </c>
    </row>
    <row r="71" spans="1:4" x14ac:dyDescent="0.25">
      <c r="A71" s="236">
        <v>5</v>
      </c>
      <c r="B71" s="227" t="s">
        <v>879</v>
      </c>
      <c r="C71" s="228" t="s">
        <v>887</v>
      </c>
      <c r="D71" s="221">
        <v>150</v>
      </c>
    </row>
    <row r="72" spans="1:4" x14ac:dyDescent="0.25">
      <c r="A72" s="236">
        <v>6</v>
      </c>
      <c r="B72" s="227" t="s">
        <v>880</v>
      </c>
      <c r="C72" s="228" t="s">
        <v>838</v>
      </c>
      <c r="D72" s="221">
        <v>27</v>
      </c>
    </row>
    <row r="73" spans="1:4" x14ac:dyDescent="0.25">
      <c r="A73" s="236">
        <v>7</v>
      </c>
      <c r="B73" s="227" t="s">
        <v>833</v>
      </c>
      <c r="C73" s="228" t="s">
        <v>834</v>
      </c>
      <c r="D73" s="221">
        <v>1</v>
      </c>
    </row>
    <row r="74" spans="1:4" x14ac:dyDescent="0.25">
      <c r="A74" s="236">
        <v>8</v>
      </c>
      <c r="B74" s="227" t="s">
        <v>882</v>
      </c>
      <c r="C74" s="228" t="s">
        <v>888</v>
      </c>
      <c r="D74" s="221">
        <v>1</v>
      </c>
    </row>
    <row r="75" spans="1:4" ht="28.5" x14ac:dyDescent="0.25">
      <c r="A75" s="236" t="s">
        <v>537</v>
      </c>
      <c r="B75" s="227"/>
      <c r="C75" s="238"/>
      <c r="D75" s="221"/>
    </row>
    <row r="76" spans="1:4" ht="15" x14ac:dyDescent="0.25">
      <c r="A76" s="370" t="s">
        <v>11</v>
      </c>
      <c r="B76" s="371"/>
      <c r="C76" s="372"/>
      <c r="D76" s="230">
        <f>SUM(D67:D75)</f>
        <v>2037</v>
      </c>
    </row>
    <row r="77" spans="1:4" x14ac:dyDescent="0.25">
      <c r="A77" s="239"/>
      <c r="B77" s="239"/>
      <c r="C77" s="240"/>
      <c r="D77" s="241"/>
    </row>
    <row r="78" spans="1:4" ht="15" x14ac:dyDescent="0.25">
      <c r="A78" s="370" t="s">
        <v>752</v>
      </c>
      <c r="B78" s="372"/>
      <c r="C78" s="240"/>
      <c r="D78" s="241"/>
    </row>
    <row r="79" spans="1:4" x14ac:dyDescent="0.25">
      <c r="A79" s="373">
        <v>8</v>
      </c>
      <c r="B79" s="374"/>
      <c r="C79" s="240"/>
      <c r="D79" s="241"/>
    </row>
    <row r="80" spans="1:4" x14ac:dyDescent="0.25">
      <c r="A80" s="239"/>
      <c r="B80" s="239"/>
      <c r="C80" s="240"/>
      <c r="D80" s="241"/>
    </row>
    <row r="81" spans="1:13" ht="15" customHeight="1" x14ac:dyDescent="0.25">
      <c r="A81" s="365" t="s">
        <v>711</v>
      </c>
      <c r="B81" s="367"/>
      <c r="C81" s="367"/>
      <c r="D81" s="366"/>
    </row>
    <row r="82" spans="1:13" ht="15" x14ac:dyDescent="0.25">
      <c r="A82" s="199" t="s">
        <v>5</v>
      </c>
      <c r="B82" s="199" t="s">
        <v>6</v>
      </c>
      <c r="C82" s="226" t="s">
        <v>351</v>
      </c>
      <c r="D82" s="226" t="s">
        <v>3</v>
      </c>
    </row>
    <row r="83" spans="1:13" x14ac:dyDescent="0.25">
      <c r="A83" s="236">
        <v>1</v>
      </c>
      <c r="B83" s="227" t="s">
        <v>830</v>
      </c>
      <c r="C83" s="228" t="s">
        <v>884</v>
      </c>
      <c r="D83" s="221">
        <v>6214</v>
      </c>
    </row>
    <row r="84" spans="1:13" x14ac:dyDescent="0.25">
      <c r="A84" s="237">
        <v>2</v>
      </c>
      <c r="B84" s="227" t="s">
        <v>831</v>
      </c>
      <c r="C84" s="228" t="s">
        <v>832</v>
      </c>
      <c r="D84" s="221">
        <v>3133</v>
      </c>
    </row>
    <row r="85" spans="1:13" x14ac:dyDescent="0.25">
      <c r="A85" s="236">
        <v>3</v>
      </c>
      <c r="B85" s="227" t="s">
        <v>833</v>
      </c>
      <c r="C85" s="228" t="s">
        <v>834</v>
      </c>
      <c r="D85" s="221">
        <v>1547</v>
      </c>
    </row>
    <row r="86" spans="1:13" x14ac:dyDescent="0.25">
      <c r="A86" s="236">
        <v>4</v>
      </c>
      <c r="B86" s="227" t="s">
        <v>835</v>
      </c>
      <c r="C86" s="228" t="s">
        <v>836</v>
      </c>
      <c r="D86" s="221">
        <v>950</v>
      </c>
    </row>
    <row r="87" spans="1:13" x14ac:dyDescent="0.25">
      <c r="A87" s="236">
        <v>5</v>
      </c>
      <c r="B87" s="227" t="s">
        <v>837</v>
      </c>
      <c r="C87" s="228" t="s">
        <v>838</v>
      </c>
      <c r="D87" s="221">
        <v>663</v>
      </c>
    </row>
    <row r="88" spans="1:13" x14ac:dyDescent="0.25">
      <c r="A88" s="236">
        <v>6</v>
      </c>
      <c r="B88" s="227" t="s">
        <v>839</v>
      </c>
      <c r="C88" s="228" t="s">
        <v>840</v>
      </c>
      <c r="D88" s="221">
        <v>449</v>
      </c>
    </row>
    <row r="89" spans="1:13" x14ac:dyDescent="0.25">
      <c r="A89" s="236">
        <v>7</v>
      </c>
      <c r="B89" s="227" t="s">
        <v>841</v>
      </c>
      <c r="C89" s="228" t="s">
        <v>842</v>
      </c>
      <c r="D89" s="221">
        <v>449</v>
      </c>
    </row>
    <row r="90" spans="1:13" x14ac:dyDescent="0.25">
      <c r="A90" s="236">
        <v>8</v>
      </c>
      <c r="B90" s="227" t="s">
        <v>843</v>
      </c>
      <c r="C90" s="228" t="s">
        <v>844</v>
      </c>
      <c r="D90" s="221">
        <v>332</v>
      </c>
      <c r="M90" s="265"/>
    </row>
    <row r="91" spans="1:13" x14ac:dyDescent="0.25">
      <c r="A91" s="236">
        <v>9</v>
      </c>
      <c r="B91" s="227" t="s">
        <v>845</v>
      </c>
      <c r="C91" s="228" t="s">
        <v>846</v>
      </c>
      <c r="D91" s="221">
        <v>291</v>
      </c>
      <c r="M91" s="265"/>
    </row>
    <row r="92" spans="1:13" x14ac:dyDescent="0.25">
      <c r="A92" s="236">
        <v>10</v>
      </c>
      <c r="B92" s="227" t="s">
        <v>847</v>
      </c>
      <c r="C92" s="228" t="s">
        <v>848</v>
      </c>
      <c r="D92" s="221">
        <v>200</v>
      </c>
      <c r="M92" s="265"/>
    </row>
    <row r="93" spans="1:13" ht="28.5" x14ac:dyDescent="0.25">
      <c r="A93" s="236" t="s">
        <v>537</v>
      </c>
      <c r="B93" s="227"/>
      <c r="C93" s="238"/>
      <c r="D93" s="221">
        <v>338</v>
      </c>
    </row>
    <row r="94" spans="1:13" ht="15" x14ac:dyDescent="0.25">
      <c r="A94" s="370" t="s">
        <v>11</v>
      </c>
      <c r="B94" s="371"/>
      <c r="C94" s="372"/>
      <c r="D94" s="230">
        <f>SUM(D83:D93)</f>
        <v>14566</v>
      </c>
    </row>
    <row r="95" spans="1:13" ht="15.75" customHeight="1" x14ac:dyDescent="0.25">
      <c r="A95" s="239"/>
      <c r="B95" s="239"/>
      <c r="C95" s="240"/>
      <c r="D95" s="241"/>
    </row>
    <row r="96" spans="1:13" ht="15" customHeight="1" x14ac:dyDescent="0.25">
      <c r="A96" s="370" t="s">
        <v>712</v>
      </c>
      <c r="B96" s="372"/>
      <c r="C96" s="240"/>
      <c r="D96" s="241"/>
      <c r="I96" s="265"/>
    </row>
    <row r="97" spans="1:9" x14ac:dyDescent="0.25">
      <c r="A97" s="373">
        <v>21</v>
      </c>
      <c r="B97" s="374"/>
      <c r="C97" s="240"/>
      <c r="D97" s="241"/>
      <c r="I97" s="265"/>
    </row>
    <row r="98" spans="1:9" x14ac:dyDescent="0.25">
      <c r="A98" s="232"/>
      <c r="B98" s="232"/>
      <c r="C98" s="231"/>
      <c r="D98" s="225"/>
    </row>
    <row r="99" spans="1:9" x14ac:dyDescent="0.25">
      <c r="A99" s="224">
        <v>11404</v>
      </c>
      <c r="B99" s="224" t="s">
        <v>404</v>
      </c>
      <c r="C99" s="242"/>
      <c r="D99" s="242"/>
    </row>
    <row r="100" spans="1:9" x14ac:dyDescent="0.25">
      <c r="A100" s="237"/>
      <c r="B100" s="2"/>
      <c r="C100" s="242"/>
      <c r="D100" s="242"/>
    </row>
    <row r="101" spans="1:9" ht="15" x14ac:dyDescent="0.25">
      <c r="A101" s="375" t="s">
        <v>751</v>
      </c>
      <c r="B101" s="376"/>
      <c r="C101" s="376"/>
      <c r="D101" s="377"/>
    </row>
    <row r="102" spans="1:9" ht="15" x14ac:dyDescent="0.25">
      <c r="A102" s="243" t="s">
        <v>5</v>
      </c>
      <c r="B102" s="243" t="s">
        <v>6</v>
      </c>
      <c r="C102" s="244" t="s">
        <v>351</v>
      </c>
      <c r="D102" s="244" t="s">
        <v>3</v>
      </c>
    </row>
    <row r="103" spans="1:9" x14ac:dyDescent="0.2">
      <c r="A103" s="245"/>
      <c r="B103" s="246" t="s">
        <v>889</v>
      </c>
      <c r="C103" s="247"/>
      <c r="D103" s="221">
        <v>0</v>
      </c>
    </row>
    <row r="104" spans="1:9" x14ac:dyDescent="0.2">
      <c r="A104" s="245"/>
      <c r="B104" s="246"/>
      <c r="C104" s="247"/>
      <c r="D104" s="221"/>
    </row>
    <row r="105" spans="1:9" x14ac:dyDescent="0.2">
      <c r="A105" s="245"/>
      <c r="B105" s="246"/>
      <c r="C105" s="247"/>
      <c r="D105" s="221"/>
    </row>
    <row r="106" spans="1:9" x14ac:dyDescent="0.25">
      <c r="A106" s="245"/>
      <c r="B106" s="248"/>
      <c r="C106" s="249"/>
      <c r="D106" s="221"/>
    </row>
    <row r="107" spans="1:9" x14ac:dyDescent="0.25">
      <c r="A107" s="250" t="s">
        <v>537</v>
      </c>
      <c r="B107" s="251"/>
      <c r="C107" s="252"/>
      <c r="D107" s="221">
        <v>0</v>
      </c>
    </row>
    <row r="108" spans="1:9" ht="15" x14ac:dyDescent="0.25">
      <c r="A108" s="253" t="s">
        <v>11</v>
      </c>
      <c r="B108" s="254"/>
      <c r="C108" s="255"/>
      <c r="D108" s="230">
        <f>SUM(D103:D107)</f>
        <v>0</v>
      </c>
    </row>
    <row r="109" spans="1:9" x14ac:dyDescent="0.25">
      <c r="A109" s="256"/>
      <c r="B109" s="256"/>
      <c r="C109" s="257"/>
      <c r="D109" s="258"/>
    </row>
    <row r="110" spans="1:9" ht="15" x14ac:dyDescent="0.25">
      <c r="A110" s="378" t="s">
        <v>752</v>
      </c>
      <c r="B110" s="379"/>
      <c r="C110" s="257"/>
      <c r="D110" s="258"/>
    </row>
    <row r="111" spans="1:9" x14ac:dyDescent="0.25">
      <c r="A111" s="259"/>
      <c r="B111" s="260">
        <v>0</v>
      </c>
      <c r="C111" s="257"/>
      <c r="D111" s="258"/>
    </row>
    <row r="112" spans="1:9" x14ac:dyDescent="0.25">
      <c r="A112" s="256"/>
      <c r="B112" s="256"/>
      <c r="C112" s="257"/>
      <c r="D112" s="258"/>
    </row>
    <row r="113" spans="1:4" ht="15" customHeight="1" x14ac:dyDescent="0.25">
      <c r="A113" s="375" t="s">
        <v>711</v>
      </c>
      <c r="B113" s="376"/>
      <c r="C113" s="376"/>
      <c r="D113" s="377"/>
    </row>
    <row r="114" spans="1:4" ht="15" x14ac:dyDescent="0.25">
      <c r="A114" s="243" t="s">
        <v>5</v>
      </c>
      <c r="B114" s="243" t="s">
        <v>6</v>
      </c>
      <c r="C114" s="244" t="s">
        <v>351</v>
      </c>
      <c r="D114" s="244" t="s">
        <v>3</v>
      </c>
    </row>
    <row r="115" spans="1:4" x14ac:dyDescent="0.2">
      <c r="A115" s="245">
        <v>1</v>
      </c>
      <c r="B115" s="246" t="s">
        <v>849</v>
      </c>
      <c r="C115" s="247" t="s">
        <v>850</v>
      </c>
      <c r="D115" s="221">
        <v>1572</v>
      </c>
    </row>
    <row r="116" spans="1:4" x14ac:dyDescent="0.2">
      <c r="A116" s="245">
        <v>2</v>
      </c>
      <c r="B116" s="246" t="s">
        <v>851</v>
      </c>
      <c r="C116" s="247" t="s">
        <v>852</v>
      </c>
      <c r="D116" s="221">
        <v>300</v>
      </c>
    </row>
    <row r="117" spans="1:4" x14ac:dyDescent="0.2">
      <c r="A117" s="245">
        <v>3</v>
      </c>
      <c r="B117" s="246" t="s">
        <v>853</v>
      </c>
      <c r="C117" s="247" t="s">
        <v>854</v>
      </c>
      <c r="D117" s="221">
        <f>3354-500-1000</f>
        <v>1854</v>
      </c>
    </row>
    <row r="118" spans="1:4" x14ac:dyDescent="0.25">
      <c r="A118" s="245">
        <v>5</v>
      </c>
      <c r="B118" s="248"/>
      <c r="C118" s="249"/>
      <c r="D118" s="221"/>
    </row>
    <row r="119" spans="1:4" x14ac:dyDescent="0.25">
      <c r="A119" s="250" t="s">
        <v>537</v>
      </c>
      <c r="B119" s="251"/>
      <c r="C119" s="252"/>
      <c r="D119" s="221">
        <v>0</v>
      </c>
    </row>
    <row r="120" spans="1:4" ht="15" x14ac:dyDescent="0.25">
      <c r="A120" s="253" t="s">
        <v>11</v>
      </c>
      <c r="B120" s="254"/>
      <c r="C120" s="255"/>
      <c r="D120" s="230">
        <f>SUM(D115:D119)</f>
        <v>3726</v>
      </c>
    </row>
    <row r="121" spans="1:4" x14ac:dyDescent="0.25">
      <c r="A121" s="256"/>
      <c r="B121" s="256"/>
      <c r="C121" s="257"/>
      <c r="D121" s="258"/>
    </row>
    <row r="122" spans="1:4" ht="15" customHeight="1" x14ac:dyDescent="0.25">
      <c r="A122" s="378" t="s">
        <v>712</v>
      </c>
      <c r="B122" s="379"/>
      <c r="C122" s="257"/>
      <c r="D122" s="258"/>
    </row>
    <row r="123" spans="1:4" x14ac:dyDescent="0.25">
      <c r="A123" s="259"/>
      <c r="B123" s="260">
        <v>3</v>
      </c>
      <c r="C123" s="257"/>
      <c r="D123" s="258"/>
    </row>
    <row r="124" spans="1:4" x14ac:dyDescent="0.25">
      <c r="A124" s="232"/>
      <c r="B124" s="232"/>
      <c r="C124" s="231"/>
      <c r="D124" s="225"/>
    </row>
    <row r="125" spans="1:4" x14ac:dyDescent="0.25">
      <c r="A125" s="261" t="s">
        <v>855</v>
      </c>
      <c r="B125" s="262"/>
      <c r="C125" s="263"/>
      <c r="D125" s="263"/>
    </row>
    <row r="126" spans="1:4" x14ac:dyDescent="0.25">
      <c r="A126" s="264"/>
      <c r="B126" s="262"/>
      <c r="C126" s="263"/>
      <c r="D126" s="263"/>
    </row>
    <row r="127" spans="1:4" ht="15" x14ac:dyDescent="0.25">
      <c r="A127" s="375" t="s">
        <v>751</v>
      </c>
      <c r="B127" s="376"/>
      <c r="C127" s="376"/>
      <c r="D127" s="377"/>
    </row>
    <row r="128" spans="1:4" ht="15" x14ac:dyDescent="0.25">
      <c r="A128" s="243" t="s">
        <v>5</v>
      </c>
      <c r="B128" s="243" t="s">
        <v>6</v>
      </c>
      <c r="C128" s="244" t="s">
        <v>351</v>
      </c>
      <c r="D128" s="244" t="s">
        <v>3</v>
      </c>
    </row>
    <row r="129" spans="1:4" x14ac:dyDescent="0.2">
      <c r="A129" s="245">
        <v>1</v>
      </c>
      <c r="B129" s="246" t="s">
        <v>856</v>
      </c>
      <c r="C129" s="247" t="s">
        <v>857</v>
      </c>
      <c r="D129" s="221">
        <v>4789</v>
      </c>
    </row>
    <row r="130" spans="1:4" x14ac:dyDescent="0.2">
      <c r="A130" s="245">
        <v>2</v>
      </c>
      <c r="B130" s="246" t="s">
        <v>890</v>
      </c>
      <c r="C130" s="247" t="s">
        <v>891</v>
      </c>
      <c r="D130" s="221">
        <v>31</v>
      </c>
    </row>
    <row r="131" spans="1:4" x14ac:dyDescent="0.25">
      <c r="A131" s="250" t="s">
        <v>537</v>
      </c>
      <c r="B131" s="251"/>
      <c r="C131" s="252"/>
      <c r="D131" s="221">
        <v>0</v>
      </c>
    </row>
    <row r="132" spans="1:4" ht="15" x14ac:dyDescent="0.25">
      <c r="A132" s="253" t="s">
        <v>11</v>
      </c>
      <c r="B132" s="254"/>
      <c r="C132" s="255"/>
      <c r="D132" s="230">
        <f>SUM(D129:D131)</f>
        <v>4820</v>
      </c>
    </row>
    <row r="133" spans="1:4" x14ac:dyDescent="0.25">
      <c r="A133" s="256"/>
      <c r="B133" s="256"/>
      <c r="C133" s="257"/>
      <c r="D133" s="258"/>
    </row>
    <row r="134" spans="1:4" ht="15" x14ac:dyDescent="0.25">
      <c r="A134" s="378" t="s">
        <v>752</v>
      </c>
      <c r="B134" s="379"/>
      <c r="C134" s="257"/>
      <c r="D134" s="258"/>
    </row>
    <row r="135" spans="1:4" x14ac:dyDescent="0.25">
      <c r="A135" s="259"/>
      <c r="B135" s="260">
        <v>3</v>
      </c>
      <c r="C135" s="257"/>
      <c r="D135" s="258"/>
    </row>
    <row r="136" spans="1:4" x14ac:dyDescent="0.25">
      <c r="A136" s="256"/>
      <c r="B136" s="256"/>
      <c r="C136" s="257"/>
      <c r="D136" s="258"/>
    </row>
    <row r="137" spans="1:4" ht="15" customHeight="1" x14ac:dyDescent="0.25">
      <c r="A137" s="375" t="s">
        <v>711</v>
      </c>
      <c r="B137" s="376"/>
      <c r="C137" s="376"/>
      <c r="D137" s="377"/>
    </row>
    <row r="138" spans="1:4" ht="15" x14ac:dyDescent="0.25">
      <c r="A138" s="243" t="s">
        <v>5</v>
      </c>
      <c r="B138" s="243" t="s">
        <v>6</v>
      </c>
      <c r="C138" s="244" t="s">
        <v>351</v>
      </c>
      <c r="D138" s="244" t="s">
        <v>3</v>
      </c>
    </row>
    <row r="139" spans="1:4" x14ac:dyDescent="0.2">
      <c r="A139" s="245">
        <v>1</v>
      </c>
      <c r="B139" s="246" t="s">
        <v>856</v>
      </c>
      <c r="C139" s="247" t="s">
        <v>857</v>
      </c>
      <c r="D139" s="221">
        <v>3267</v>
      </c>
    </row>
    <row r="140" spans="1:4" x14ac:dyDescent="0.25">
      <c r="A140" s="250" t="s">
        <v>537</v>
      </c>
      <c r="B140" s="251"/>
      <c r="C140" s="252"/>
      <c r="D140" s="221">
        <v>0</v>
      </c>
    </row>
    <row r="141" spans="1:4" ht="15" x14ac:dyDescent="0.25">
      <c r="A141" s="253" t="s">
        <v>11</v>
      </c>
      <c r="B141" s="254"/>
      <c r="C141" s="255"/>
      <c r="D141" s="230">
        <f>SUM(D139:D140)</f>
        <v>3267</v>
      </c>
    </row>
    <row r="142" spans="1:4" x14ac:dyDescent="0.25">
      <c r="A142" s="256"/>
      <c r="B142" s="256"/>
      <c r="C142" s="257"/>
      <c r="D142" s="258"/>
    </row>
    <row r="143" spans="1:4" ht="15" customHeight="1" x14ac:dyDescent="0.25">
      <c r="A143" s="378" t="s">
        <v>712</v>
      </c>
      <c r="B143" s="379"/>
      <c r="C143" s="257"/>
      <c r="D143" s="258"/>
    </row>
    <row r="144" spans="1:4" x14ac:dyDescent="0.25">
      <c r="A144" s="259"/>
      <c r="B144" s="260">
        <v>1</v>
      </c>
      <c r="C144" s="257"/>
      <c r="D144" s="258"/>
    </row>
    <row r="145" spans="1:4" x14ac:dyDescent="0.25">
      <c r="A145" s="232"/>
      <c r="B145" s="232"/>
      <c r="C145" s="231"/>
      <c r="D145" s="225"/>
    </row>
    <row r="146" spans="1:4" x14ac:dyDescent="0.25">
      <c r="A146" s="261" t="s">
        <v>858</v>
      </c>
      <c r="B146" s="262"/>
      <c r="C146" s="263"/>
      <c r="D146" s="263"/>
    </row>
    <row r="147" spans="1:4" x14ac:dyDescent="0.25">
      <c r="A147" s="264"/>
      <c r="B147" s="262"/>
      <c r="C147" s="263"/>
      <c r="D147" s="263"/>
    </row>
    <row r="148" spans="1:4" ht="15" x14ac:dyDescent="0.25">
      <c r="A148" s="375" t="s">
        <v>751</v>
      </c>
      <c r="B148" s="376"/>
      <c r="C148" s="376"/>
      <c r="D148" s="377"/>
    </row>
    <row r="149" spans="1:4" ht="15" x14ac:dyDescent="0.25">
      <c r="A149" s="243" t="s">
        <v>5</v>
      </c>
      <c r="B149" s="243" t="s">
        <v>6</v>
      </c>
      <c r="C149" s="244" t="s">
        <v>351</v>
      </c>
      <c r="D149" s="244" t="s">
        <v>3</v>
      </c>
    </row>
    <row r="150" spans="1:4" x14ac:dyDescent="0.2">
      <c r="A150" s="245">
        <v>1</v>
      </c>
      <c r="B150" s="246" t="s">
        <v>859</v>
      </c>
      <c r="C150" s="247" t="s">
        <v>860</v>
      </c>
      <c r="D150" s="221">
        <v>223006.82699999999</v>
      </c>
    </row>
    <row r="151" spans="1:4" x14ac:dyDescent="0.2">
      <c r="A151" s="245">
        <v>2</v>
      </c>
      <c r="B151" s="246" t="s">
        <v>892</v>
      </c>
      <c r="C151" s="247" t="s">
        <v>893</v>
      </c>
      <c r="D151" s="221">
        <v>116212.48</v>
      </c>
    </row>
    <row r="152" spans="1:4" x14ac:dyDescent="0.2">
      <c r="A152" s="245">
        <v>3</v>
      </c>
      <c r="B152" s="246" t="s">
        <v>861</v>
      </c>
      <c r="C152" s="247" t="s">
        <v>862</v>
      </c>
      <c r="D152" s="221">
        <v>70636.081000000006</v>
      </c>
    </row>
    <row r="153" spans="1:4" x14ac:dyDescent="0.2">
      <c r="A153" s="245">
        <v>4</v>
      </c>
      <c r="B153" s="246" t="s">
        <v>869</v>
      </c>
      <c r="C153" s="247" t="s">
        <v>870</v>
      </c>
      <c r="D153" s="221">
        <v>24104.466</v>
      </c>
    </row>
    <row r="154" spans="1:4" x14ac:dyDescent="0.2">
      <c r="A154" s="245">
        <v>5</v>
      </c>
      <c r="B154" s="246" t="s">
        <v>894</v>
      </c>
      <c r="C154" s="247" t="s">
        <v>895</v>
      </c>
      <c r="D154" s="221">
        <v>23532.75</v>
      </c>
    </row>
    <row r="155" spans="1:4" x14ac:dyDescent="0.2">
      <c r="A155" s="245">
        <v>6</v>
      </c>
      <c r="B155" s="246" t="s">
        <v>896</v>
      </c>
      <c r="C155" s="247" t="s">
        <v>897</v>
      </c>
      <c r="D155" s="221">
        <v>22207.185000000001</v>
      </c>
    </row>
    <row r="156" spans="1:4" x14ac:dyDescent="0.2">
      <c r="A156" s="245">
        <v>7</v>
      </c>
      <c r="B156" s="246" t="s">
        <v>871</v>
      </c>
      <c r="C156" s="247" t="s">
        <v>872</v>
      </c>
      <c r="D156" s="221">
        <v>13338.05</v>
      </c>
    </row>
    <row r="157" spans="1:4" x14ac:dyDescent="0.2">
      <c r="A157" s="245">
        <v>8</v>
      </c>
      <c r="B157" s="246" t="s">
        <v>873</v>
      </c>
      <c r="C157" s="247" t="s">
        <v>874</v>
      </c>
      <c r="D157" s="221">
        <v>12824.74</v>
      </c>
    </row>
    <row r="158" spans="1:4" x14ac:dyDescent="0.2">
      <c r="A158" s="245">
        <v>9</v>
      </c>
      <c r="B158" s="246" t="s">
        <v>875</v>
      </c>
      <c r="C158" s="247" t="s">
        <v>876</v>
      </c>
      <c r="D158" s="221">
        <v>11831.109</v>
      </c>
    </row>
    <row r="159" spans="1:4" x14ac:dyDescent="0.2">
      <c r="A159" s="245">
        <v>10</v>
      </c>
      <c r="B159" s="246" t="s">
        <v>877</v>
      </c>
      <c r="C159" s="247" t="s">
        <v>878</v>
      </c>
      <c r="D159" s="221">
        <v>10985.504999999999</v>
      </c>
    </row>
    <row r="160" spans="1:4" x14ac:dyDescent="0.2">
      <c r="A160" s="250" t="s">
        <v>537</v>
      </c>
      <c r="B160" s="246"/>
      <c r="C160" s="247"/>
      <c r="D160" s="221">
        <v>27649</v>
      </c>
    </row>
    <row r="161" spans="1:4" ht="15" x14ac:dyDescent="0.25">
      <c r="A161" s="253" t="s">
        <v>11</v>
      </c>
      <c r="B161" s="254"/>
      <c r="C161" s="255"/>
      <c r="D161" s="230">
        <f>SUM(D150:D160)</f>
        <v>556328.19299999997</v>
      </c>
    </row>
    <row r="162" spans="1:4" x14ac:dyDescent="0.25">
      <c r="A162" s="256"/>
      <c r="B162" s="256"/>
      <c r="C162" s="257"/>
      <c r="D162" s="258"/>
    </row>
    <row r="163" spans="1:4" ht="15" x14ac:dyDescent="0.25">
      <c r="A163" s="378" t="s">
        <v>752</v>
      </c>
      <c r="B163" s="379"/>
      <c r="C163" s="257"/>
      <c r="D163" s="258"/>
    </row>
    <row r="164" spans="1:4" x14ac:dyDescent="0.25">
      <c r="A164" s="259"/>
      <c r="B164" s="260">
        <v>23</v>
      </c>
      <c r="C164" s="257"/>
      <c r="D164" s="258"/>
    </row>
    <row r="165" spans="1:4" x14ac:dyDescent="0.25">
      <c r="A165" s="256"/>
      <c r="B165" s="256"/>
      <c r="C165" s="257"/>
      <c r="D165" s="258"/>
    </row>
    <row r="166" spans="1:4" ht="15" customHeight="1" x14ac:dyDescent="0.25">
      <c r="A166" s="375" t="s">
        <v>711</v>
      </c>
      <c r="B166" s="376"/>
      <c r="C166" s="376"/>
      <c r="D166" s="377"/>
    </row>
    <row r="167" spans="1:4" ht="15" x14ac:dyDescent="0.25">
      <c r="A167" s="243" t="s">
        <v>5</v>
      </c>
      <c r="B167" s="243" t="s">
        <v>6</v>
      </c>
      <c r="C167" s="244" t="s">
        <v>351</v>
      </c>
      <c r="D167" s="244" t="s">
        <v>3</v>
      </c>
    </row>
    <row r="168" spans="1:4" x14ac:dyDescent="0.2">
      <c r="A168" s="245">
        <v>1</v>
      </c>
      <c r="B168" s="246" t="s">
        <v>859</v>
      </c>
      <c r="C168" s="247" t="s">
        <v>860</v>
      </c>
      <c r="D168" s="221">
        <v>122242</v>
      </c>
    </row>
    <row r="169" spans="1:4" x14ac:dyDescent="0.2">
      <c r="A169" s="245">
        <v>2</v>
      </c>
      <c r="B169" s="246" t="s">
        <v>861</v>
      </c>
      <c r="C169" s="247" t="s">
        <v>862</v>
      </c>
      <c r="D169" s="221">
        <v>70636</v>
      </c>
    </row>
    <row r="170" spans="1:4" x14ac:dyDescent="0.2">
      <c r="A170" s="245">
        <v>3</v>
      </c>
      <c r="B170" s="246" t="s">
        <v>863</v>
      </c>
      <c r="C170" s="247" t="s">
        <v>864</v>
      </c>
      <c r="D170" s="221">
        <v>41277</v>
      </c>
    </row>
    <row r="171" spans="1:4" x14ac:dyDescent="0.2">
      <c r="A171" s="245">
        <v>4</v>
      </c>
      <c r="B171" s="246" t="s">
        <v>865</v>
      </c>
      <c r="C171" s="247" t="s">
        <v>866</v>
      </c>
      <c r="D171" s="221">
        <v>41031</v>
      </c>
    </row>
    <row r="172" spans="1:4" x14ac:dyDescent="0.2">
      <c r="A172" s="245">
        <v>5</v>
      </c>
      <c r="B172" s="246" t="s">
        <v>867</v>
      </c>
      <c r="C172" s="247" t="s">
        <v>868</v>
      </c>
      <c r="D172" s="221">
        <v>26891</v>
      </c>
    </row>
    <row r="173" spans="1:4" x14ac:dyDescent="0.2">
      <c r="A173" s="245">
        <v>6</v>
      </c>
      <c r="B173" s="246" t="s">
        <v>869</v>
      </c>
      <c r="C173" s="247" t="s">
        <v>870</v>
      </c>
      <c r="D173" s="221">
        <v>24104</v>
      </c>
    </row>
    <row r="174" spans="1:4" x14ac:dyDescent="0.2">
      <c r="A174" s="245">
        <v>7</v>
      </c>
      <c r="B174" s="246" t="s">
        <v>871</v>
      </c>
      <c r="C174" s="247" t="s">
        <v>872</v>
      </c>
      <c r="D174" s="221">
        <v>13338</v>
      </c>
    </row>
    <row r="175" spans="1:4" x14ac:dyDescent="0.2">
      <c r="A175" s="245">
        <v>8</v>
      </c>
      <c r="B175" s="246" t="s">
        <v>873</v>
      </c>
      <c r="C175" s="247" t="s">
        <v>874</v>
      </c>
      <c r="D175" s="221">
        <v>12825</v>
      </c>
    </row>
    <row r="176" spans="1:4" x14ac:dyDescent="0.2">
      <c r="A176" s="245">
        <v>9</v>
      </c>
      <c r="B176" s="246" t="s">
        <v>875</v>
      </c>
      <c r="C176" s="247" t="s">
        <v>876</v>
      </c>
      <c r="D176" s="221">
        <v>11831</v>
      </c>
    </row>
    <row r="177" spans="1:4" x14ac:dyDescent="0.2">
      <c r="A177" s="245">
        <v>10</v>
      </c>
      <c r="B177" s="246" t="s">
        <v>877</v>
      </c>
      <c r="C177" s="247" t="s">
        <v>878</v>
      </c>
      <c r="D177" s="221">
        <v>10986</v>
      </c>
    </row>
    <row r="178" spans="1:4" x14ac:dyDescent="0.2">
      <c r="A178" s="250" t="s">
        <v>537</v>
      </c>
      <c r="B178" s="246"/>
      <c r="C178" s="247"/>
      <c r="D178" s="221">
        <v>19572</v>
      </c>
    </row>
    <row r="179" spans="1:4" ht="15" x14ac:dyDescent="0.25">
      <c r="A179" s="253" t="s">
        <v>11</v>
      </c>
      <c r="B179" s="254"/>
      <c r="C179" s="255"/>
      <c r="D179" s="230">
        <f>SUM(D168:D178)</f>
        <v>394733</v>
      </c>
    </row>
    <row r="180" spans="1:4" x14ac:dyDescent="0.25">
      <c r="A180" s="256"/>
      <c r="B180" s="256"/>
      <c r="C180" s="257"/>
      <c r="D180" s="258"/>
    </row>
    <row r="181" spans="1:4" ht="15" customHeight="1" x14ac:dyDescent="0.25">
      <c r="A181" s="378" t="s">
        <v>712</v>
      </c>
      <c r="B181" s="379"/>
      <c r="C181" s="257"/>
      <c r="D181" s="258"/>
    </row>
    <row r="182" spans="1:4" x14ac:dyDescent="0.25">
      <c r="A182" s="259"/>
      <c r="B182" s="260">
        <v>26</v>
      </c>
      <c r="C182" s="257"/>
      <c r="D182" s="258"/>
    </row>
  </sheetData>
  <mergeCells count="36">
    <mergeCell ref="A148:D148"/>
    <mergeCell ref="A163:B163"/>
    <mergeCell ref="A166:D166"/>
    <mergeCell ref="A181:B181"/>
    <mergeCell ref="A122:B122"/>
    <mergeCell ref="A127:D127"/>
    <mergeCell ref="A134:B134"/>
    <mergeCell ref="A137:D137"/>
    <mergeCell ref="A143:B143"/>
    <mergeCell ref="A96:B96"/>
    <mergeCell ref="A97:B97"/>
    <mergeCell ref="A101:D101"/>
    <mergeCell ref="A110:B110"/>
    <mergeCell ref="A113:D113"/>
    <mergeCell ref="A76:C76"/>
    <mergeCell ref="A78:B78"/>
    <mergeCell ref="A79:B79"/>
    <mergeCell ref="A81:D81"/>
    <mergeCell ref="A94:C94"/>
    <mergeCell ref="A65:D65"/>
    <mergeCell ref="A21:E21"/>
    <mergeCell ref="A30:E30"/>
    <mergeCell ref="A43:D43"/>
    <mergeCell ref="A48:C48"/>
    <mergeCell ref="A61:B61"/>
    <mergeCell ref="A50:B50"/>
    <mergeCell ref="A51:B51"/>
    <mergeCell ref="A53:D53"/>
    <mergeCell ref="A58:C58"/>
    <mergeCell ref="A60:B60"/>
    <mergeCell ref="A19:B19"/>
    <mergeCell ref="A1:B1"/>
    <mergeCell ref="A3:C3"/>
    <mergeCell ref="A9:B9"/>
    <mergeCell ref="A11:B11"/>
    <mergeCell ref="A17:B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zoomScale="80" zoomScaleNormal="80" workbookViewId="0">
      <selection activeCell="H40" sqref="H40"/>
    </sheetView>
  </sheetViews>
  <sheetFormatPr baseColWidth="10" defaultColWidth="11.42578125" defaultRowHeight="14.25" x14ac:dyDescent="0.25"/>
  <cols>
    <col min="1" max="1" width="13.140625" style="17" customWidth="1"/>
    <col min="2" max="2" width="52.85546875" style="17" customWidth="1"/>
    <col min="3" max="7" width="11.42578125" style="17" customWidth="1"/>
    <col min="8" max="16384" width="11.42578125" style="17"/>
  </cols>
  <sheetData>
    <row r="1" spans="1:8" ht="15" x14ac:dyDescent="0.25">
      <c r="A1" s="359" t="s">
        <v>12</v>
      </c>
      <c r="B1" s="359"/>
      <c r="C1" s="22"/>
      <c r="D1" s="22"/>
      <c r="E1" s="22"/>
      <c r="F1" s="22"/>
    </row>
    <row r="2" spans="1:8" x14ac:dyDescent="0.25">
      <c r="A2" s="59"/>
    </row>
    <row r="3" spans="1:8" ht="15" x14ac:dyDescent="0.25">
      <c r="A3" s="22" t="s">
        <v>429</v>
      </c>
      <c r="B3" s="22"/>
      <c r="C3" s="22"/>
      <c r="D3" s="22"/>
      <c r="E3" s="22"/>
      <c r="F3" s="22"/>
    </row>
    <row r="4" spans="1:8" ht="15" x14ac:dyDescent="0.25">
      <c r="A4" s="22"/>
      <c r="B4" s="22"/>
      <c r="C4" s="22"/>
      <c r="D4" s="22"/>
      <c r="E4" s="22"/>
      <c r="F4" s="22"/>
    </row>
    <row r="5" spans="1:8" ht="15" x14ac:dyDescent="0.25">
      <c r="A5" s="383" t="s">
        <v>112</v>
      </c>
      <c r="B5" s="383" t="s">
        <v>240</v>
      </c>
      <c r="C5" s="383" t="s">
        <v>751</v>
      </c>
      <c r="D5" s="383"/>
      <c r="E5" s="383"/>
      <c r="F5" s="383"/>
    </row>
    <row r="6" spans="1:8" ht="30" x14ac:dyDescent="0.25">
      <c r="A6" s="383"/>
      <c r="B6" s="383"/>
      <c r="C6" s="21" t="s">
        <v>430</v>
      </c>
      <c r="D6" s="21" t="s">
        <v>431</v>
      </c>
      <c r="E6" s="21" t="s">
        <v>13</v>
      </c>
      <c r="F6" s="21" t="s">
        <v>3</v>
      </c>
    </row>
    <row r="7" spans="1:8" x14ac:dyDescent="0.25">
      <c r="A7" s="27">
        <v>11409</v>
      </c>
      <c r="B7" s="10" t="s">
        <v>393</v>
      </c>
      <c r="C7" s="266">
        <v>0</v>
      </c>
      <c r="D7" s="266">
        <v>0</v>
      </c>
      <c r="E7" s="266">
        <v>0</v>
      </c>
      <c r="F7" s="266">
        <f>+C7+D7+E7</f>
        <v>0</v>
      </c>
    </row>
    <row r="8" spans="1:8" x14ac:dyDescent="0.25">
      <c r="A8" s="27">
        <v>11506</v>
      </c>
      <c r="B8" s="10" t="s">
        <v>394</v>
      </c>
      <c r="C8" s="266">
        <v>0</v>
      </c>
      <c r="D8" s="266">
        <v>0</v>
      </c>
      <c r="E8" s="266">
        <v>0</v>
      </c>
      <c r="F8" s="266">
        <f t="shared" ref="F8:F15" si="0">+C8+D8+E8</f>
        <v>0</v>
      </c>
    </row>
    <row r="9" spans="1:8" x14ac:dyDescent="0.25">
      <c r="A9" s="27">
        <v>11507</v>
      </c>
      <c r="B9" s="10" t="s">
        <v>395</v>
      </c>
      <c r="C9" s="266">
        <v>350953</v>
      </c>
      <c r="D9" s="266">
        <v>603072</v>
      </c>
      <c r="E9" s="266">
        <v>0</v>
      </c>
      <c r="F9" s="266">
        <v>954025</v>
      </c>
    </row>
    <row r="10" spans="1:8" x14ac:dyDescent="0.25">
      <c r="A10" s="27">
        <v>11510</v>
      </c>
      <c r="B10" s="10" t="s">
        <v>396</v>
      </c>
      <c r="C10" s="266">
        <v>0</v>
      </c>
      <c r="D10" s="266">
        <v>0</v>
      </c>
      <c r="E10" s="266">
        <v>0</v>
      </c>
      <c r="F10" s="266">
        <f t="shared" si="0"/>
        <v>0</v>
      </c>
    </row>
    <row r="11" spans="1:8" x14ac:dyDescent="0.25">
      <c r="A11" s="27">
        <v>11511</v>
      </c>
      <c r="B11" s="10" t="s">
        <v>397</v>
      </c>
      <c r="C11" s="266">
        <v>0</v>
      </c>
      <c r="D11" s="266">
        <v>0</v>
      </c>
      <c r="E11" s="266">
        <v>0</v>
      </c>
      <c r="F11" s="266">
        <f t="shared" si="0"/>
        <v>0</v>
      </c>
    </row>
    <row r="12" spans="1:8" x14ac:dyDescent="0.25">
      <c r="A12" s="27">
        <v>11512</v>
      </c>
      <c r="B12" s="10" t="s">
        <v>399</v>
      </c>
      <c r="C12" s="266">
        <v>0</v>
      </c>
      <c r="D12" s="266">
        <v>0</v>
      </c>
      <c r="E12" s="266">
        <v>1583144</v>
      </c>
      <c r="F12" s="266">
        <v>1583144</v>
      </c>
      <c r="H12" s="268"/>
    </row>
    <row r="13" spans="1:8" x14ac:dyDescent="0.25">
      <c r="A13" s="27">
        <v>11514</v>
      </c>
      <c r="B13" s="10" t="s">
        <v>398</v>
      </c>
      <c r="C13" s="266">
        <v>0</v>
      </c>
      <c r="D13" s="266">
        <v>0</v>
      </c>
      <c r="E13" s="266">
        <v>0</v>
      </c>
      <c r="F13" s="266">
        <f t="shared" si="0"/>
        <v>0</v>
      </c>
    </row>
    <row r="14" spans="1:8" x14ac:dyDescent="0.25">
      <c r="A14" s="27">
        <v>12109</v>
      </c>
      <c r="B14" s="10" t="s">
        <v>400</v>
      </c>
      <c r="C14" s="266">
        <v>0</v>
      </c>
      <c r="D14" s="266">
        <v>0</v>
      </c>
      <c r="E14" s="266">
        <v>0</v>
      </c>
      <c r="F14" s="266">
        <f t="shared" si="0"/>
        <v>0</v>
      </c>
    </row>
    <row r="15" spans="1:8" ht="15" thickBot="1" x14ac:dyDescent="0.3">
      <c r="A15" s="27">
        <v>12192</v>
      </c>
      <c r="B15" s="10" t="s">
        <v>401</v>
      </c>
      <c r="C15" s="266">
        <v>0</v>
      </c>
      <c r="D15" s="266">
        <v>0</v>
      </c>
      <c r="E15" s="266">
        <v>0</v>
      </c>
      <c r="F15" s="266">
        <f t="shared" si="0"/>
        <v>0</v>
      </c>
    </row>
    <row r="16" spans="1:8" ht="15.75" thickTop="1" x14ac:dyDescent="0.25">
      <c r="A16" s="381" t="s">
        <v>11</v>
      </c>
      <c r="B16" s="382"/>
      <c r="C16" s="60"/>
      <c r="D16" s="60"/>
      <c r="E16" s="60"/>
      <c r="F16" s="60"/>
    </row>
    <row r="17" spans="1:6" ht="15" x14ac:dyDescent="0.25">
      <c r="A17" s="22"/>
      <c r="B17" s="22"/>
      <c r="C17" s="22"/>
      <c r="D17" s="22"/>
      <c r="E17" s="22"/>
      <c r="F17" s="22"/>
    </row>
    <row r="18" spans="1:6" ht="15" x14ac:dyDescent="0.25">
      <c r="A18" s="22"/>
      <c r="B18" s="22"/>
      <c r="C18" s="22"/>
      <c r="D18" s="22"/>
      <c r="E18" s="22"/>
      <c r="F18" s="22"/>
    </row>
    <row r="19" spans="1:6" ht="14.25" customHeight="1" x14ac:dyDescent="0.25">
      <c r="A19" s="383" t="s">
        <v>112</v>
      </c>
      <c r="B19" s="383" t="s">
        <v>240</v>
      </c>
      <c r="C19" s="383" t="s">
        <v>711</v>
      </c>
      <c r="D19" s="383"/>
      <c r="E19" s="383"/>
      <c r="F19" s="383"/>
    </row>
    <row r="20" spans="1:6" ht="30" customHeight="1" x14ac:dyDescent="0.25">
      <c r="A20" s="383"/>
      <c r="B20" s="383"/>
      <c r="C20" s="21" t="s">
        <v>430</v>
      </c>
      <c r="D20" s="21" t="s">
        <v>431</v>
      </c>
      <c r="E20" s="21" t="s">
        <v>13</v>
      </c>
      <c r="F20" s="21" t="s">
        <v>3</v>
      </c>
    </row>
    <row r="21" spans="1:6" x14ac:dyDescent="0.25">
      <c r="A21" s="27">
        <v>11409</v>
      </c>
      <c r="B21" s="10" t="s">
        <v>393</v>
      </c>
      <c r="C21" s="266">
        <v>0</v>
      </c>
      <c r="D21" s="266">
        <v>0</v>
      </c>
      <c r="E21" s="266">
        <v>0</v>
      </c>
      <c r="F21" s="266">
        <f>+C21+D21+E21</f>
        <v>0</v>
      </c>
    </row>
    <row r="22" spans="1:6" x14ac:dyDescent="0.25">
      <c r="A22" s="27">
        <v>11506</v>
      </c>
      <c r="B22" s="10" t="s">
        <v>394</v>
      </c>
      <c r="C22" s="266">
        <v>0</v>
      </c>
      <c r="D22" s="266">
        <v>0</v>
      </c>
      <c r="E22" s="266">
        <v>0</v>
      </c>
      <c r="F22" s="266">
        <f t="shared" ref="F22:F29" si="1">+C22+D22+E22</f>
        <v>0</v>
      </c>
    </row>
    <row r="23" spans="1:6" x14ac:dyDescent="0.25">
      <c r="A23" s="27">
        <v>11507</v>
      </c>
      <c r="B23" s="10" t="s">
        <v>395</v>
      </c>
      <c r="C23" s="266">
        <v>421624</v>
      </c>
      <c r="D23" s="266">
        <v>241500</v>
      </c>
      <c r="E23" s="266">
        <v>0</v>
      </c>
      <c r="F23" s="266">
        <f t="shared" si="1"/>
        <v>663124</v>
      </c>
    </row>
    <row r="24" spans="1:6" x14ac:dyDescent="0.25">
      <c r="A24" s="27">
        <v>11510</v>
      </c>
      <c r="B24" s="10" t="s">
        <v>396</v>
      </c>
      <c r="C24" s="266">
        <v>0</v>
      </c>
      <c r="D24" s="266">
        <v>0</v>
      </c>
      <c r="E24" s="266">
        <v>0</v>
      </c>
      <c r="F24" s="266">
        <f t="shared" si="1"/>
        <v>0</v>
      </c>
    </row>
    <row r="25" spans="1:6" x14ac:dyDescent="0.25">
      <c r="A25" s="27">
        <v>11511</v>
      </c>
      <c r="B25" s="10" t="s">
        <v>397</v>
      </c>
      <c r="C25" s="266">
        <v>0</v>
      </c>
      <c r="D25" s="266">
        <v>0</v>
      </c>
      <c r="E25" s="266">
        <v>0</v>
      </c>
      <c r="F25" s="266">
        <f t="shared" si="1"/>
        <v>0</v>
      </c>
    </row>
    <row r="26" spans="1:6" x14ac:dyDescent="0.25">
      <c r="A26" s="27">
        <v>11512</v>
      </c>
      <c r="B26" s="10" t="s">
        <v>399</v>
      </c>
      <c r="C26" s="266">
        <v>0</v>
      </c>
      <c r="D26" s="266">
        <v>0</v>
      </c>
      <c r="E26" s="266">
        <v>1265318</v>
      </c>
      <c r="F26" s="266">
        <f t="shared" si="1"/>
        <v>1265318</v>
      </c>
    </row>
    <row r="27" spans="1:6" x14ac:dyDescent="0.25">
      <c r="A27" s="27">
        <v>11514</v>
      </c>
      <c r="B27" s="10" t="s">
        <v>398</v>
      </c>
      <c r="C27" s="266">
        <v>0</v>
      </c>
      <c r="D27" s="266">
        <v>0</v>
      </c>
      <c r="E27" s="266">
        <v>0</v>
      </c>
      <c r="F27" s="266">
        <f t="shared" si="1"/>
        <v>0</v>
      </c>
    </row>
    <row r="28" spans="1:6" x14ac:dyDescent="0.25">
      <c r="A28" s="27">
        <v>12109</v>
      </c>
      <c r="B28" s="10" t="s">
        <v>400</v>
      </c>
      <c r="C28" s="266">
        <v>0</v>
      </c>
      <c r="D28" s="266">
        <v>0</v>
      </c>
      <c r="E28" s="266">
        <v>0</v>
      </c>
      <c r="F28" s="266">
        <f t="shared" si="1"/>
        <v>0</v>
      </c>
    </row>
    <row r="29" spans="1:6" ht="15" thickBot="1" x14ac:dyDescent="0.3">
      <c r="A29" s="27">
        <v>12192</v>
      </c>
      <c r="B29" s="10" t="s">
        <v>401</v>
      </c>
      <c r="C29" s="266">
        <v>0</v>
      </c>
      <c r="D29" s="266">
        <v>0</v>
      </c>
      <c r="E29" s="266">
        <v>0</v>
      </c>
      <c r="F29" s="266">
        <f t="shared" si="1"/>
        <v>0</v>
      </c>
    </row>
    <row r="30" spans="1:6" ht="15.75" thickTop="1" x14ac:dyDescent="0.25">
      <c r="A30" s="381" t="s">
        <v>11</v>
      </c>
      <c r="B30" s="382"/>
      <c r="C30" s="267">
        <f>SUM(C21:C29)</f>
        <v>421624</v>
      </c>
      <c r="D30" s="267">
        <f t="shared" ref="D30:F30" si="2">SUM(D21:D29)</f>
        <v>241500</v>
      </c>
      <c r="E30" s="267">
        <f t="shared" si="2"/>
        <v>1265318</v>
      </c>
      <c r="F30" s="267">
        <f t="shared" si="2"/>
        <v>1928442</v>
      </c>
    </row>
    <row r="31" spans="1:6" x14ac:dyDescent="0.25">
      <c r="A31" s="59"/>
    </row>
    <row r="32" spans="1:6" x14ac:dyDescent="0.25">
      <c r="A32" s="59"/>
    </row>
    <row r="33" spans="1:2" ht="15" x14ac:dyDescent="0.25">
      <c r="A33" s="22" t="s">
        <v>502</v>
      </c>
    </row>
    <row r="34" spans="1:2" x14ac:dyDescent="0.25">
      <c r="A34" s="58" t="s">
        <v>406</v>
      </c>
    </row>
    <row r="35" spans="1:2" ht="14.45" customHeight="1" x14ac:dyDescent="0.25">
      <c r="A35" s="380" t="s">
        <v>237</v>
      </c>
      <c r="B35" s="380"/>
    </row>
  </sheetData>
  <mergeCells count="10">
    <mergeCell ref="C5:F5"/>
    <mergeCell ref="A16:B16"/>
    <mergeCell ref="A19:A20"/>
    <mergeCell ref="B19:B20"/>
    <mergeCell ref="C19:F19"/>
    <mergeCell ref="A1:B1"/>
    <mergeCell ref="A35:B35"/>
    <mergeCell ref="A30:B30"/>
    <mergeCell ref="A5:A6"/>
    <mergeCell ref="B5:B6"/>
  </mergeCells>
  <pageMargins left="0.25" right="0.25" top="0.75" bottom="0.75" header="0.3" footer="0.3"/>
  <pageSetup paperSize="9" scale="87" fitToHeight="0"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zoomScale="80" zoomScaleNormal="80" workbookViewId="0">
      <selection activeCell="G17" sqref="G17"/>
    </sheetView>
  </sheetViews>
  <sheetFormatPr baseColWidth="10" defaultColWidth="11.42578125" defaultRowHeight="14.25" x14ac:dyDescent="0.25"/>
  <cols>
    <col min="1" max="1" width="12.85546875" style="17" customWidth="1"/>
    <col min="2" max="2" width="60.42578125" style="17" customWidth="1"/>
    <col min="3" max="14" width="11.42578125" style="17" customWidth="1"/>
    <col min="15" max="16384" width="11.42578125" style="17"/>
  </cols>
  <sheetData>
    <row r="1" spans="1:7" ht="15" x14ac:dyDescent="0.25">
      <c r="A1" s="359" t="s">
        <v>14</v>
      </c>
      <c r="B1" s="359"/>
      <c r="C1" s="22"/>
      <c r="D1" s="22"/>
      <c r="E1" s="22"/>
      <c r="F1" s="22"/>
    </row>
    <row r="2" spans="1:7" x14ac:dyDescent="0.25">
      <c r="A2" s="59"/>
    </row>
    <row r="3" spans="1:7" ht="15" x14ac:dyDescent="0.25">
      <c r="A3" s="359" t="s">
        <v>538</v>
      </c>
      <c r="B3" s="359"/>
      <c r="C3" s="359"/>
      <c r="D3" s="359"/>
      <c r="E3" s="359"/>
      <c r="F3" s="22"/>
    </row>
    <row r="4" spans="1:7" x14ac:dyDescent="0.25">
      <c r="A4" s="47"/>
      <c r="B4" s="47"/>
      <c r="C4" s="47"/>
      <c r="D4" s="47"/>
      <c r="E4" s="47"/>
      <c r="F4" s="47"/>
    </row>
    <row r="5" spans="1:7" ht="14.25" customHeight="1" x14ac:dyDescent="0.25">
      <c r="A5" s="383" t="s">
        <v>112</v>
      </c>
      <c r="B5" s="383" t="s">
        <v>240</v>
      </c>
      <c r="C5" s="383" t="s">
        <v>751</v>
      </c>
      <c r="D5" s="383"/>
      <c r="E5" s="383"/>
      <c r="F5" s="383"/>
    </row>
    <row r="6" spans="1:7" ht="30" customHeight="1" x14ac:dyDescent="0.25">
      <c r="A6" s="383"/>
      <c r="B6" s="383"/>
      <c r="C6" s="21" t="s">
        <v>430</v>
      </c>
      <c r="D6" s="21" t="s">
        <v>431</v>
      </c>
      <c r="E6" s="21" t="s">
        <v>13</v>
      </c>
      <c r="F6" s="21" t="s">
        <v>10</v>
      </c>
    </row>
    <row r="7" spans="1:7" x14ac:dyDescent="0.25">
      <c r="A7" s="27">
        <v>11501</v>
      </c>
      <c r="B7" s="10" t="s">
        <v>386</v>
      </c>
      <c r="C7" s="266">
        <v>0</v>
      </c>
      <c r="D7" s="266">
        <v>0</v>
      </c>
      <c r="E7" s="266">
        <v>0</v>
      </c>
      <c r="F7" s="266">
        <f>SUM(C7:E7)</f>
        <v>0</v>
      </c>
    </row>
    <row r="8" spans="1:7" x14ac:dyDescent="0.25">
      <c r="A8" s="27">
        <v>11504</v>
      </c>
      <c r="B8" s="10" t="s">
        <v>387</v>
      </c>
      <c r="C8" s="266">
        <v>0</v>
      </c>
      <c r="D8" s="266">
        <v>0</v>
      </c>
      <c r="E8" s="266">
        <v>0</v>
      </c>
      <c r="F8" s="266">
        <f t="shared" ref="F8:F13" si="0">SUM(C8:E8)</f>
        <v>0</v>
      </c>
    </row>
    <row r="9" spans="1:7" x14ac:dyDescent="0.25">
      <c r="A9" s="27">
        <v>11505</v>
      </c>
      <c r="B9" s="10" t="s">
        <v>388</v>
      </c>
      <c r="C9" s="266">
        <v>25913</v>
      </c>
      <c r="D9" s="266">
        <v>43585</v>
      </c>
      <c r="E9" s="266">
        <v>0</v>
      </c>
      <c r="F9" s="266">
        <v>69498</v>
      </c>
      <c r="G9" s="268"/>
    </row>
    <row r="10" spans="1:7" x14ac:dyDescent="0.25">
      <c r="A10" s="27">
        <v>11508</v>
      </c>
      <c r="B10" s="10" t="s">
        <v>389</v>
      </c>
      <c r="C10" s="266">
        <v>110518</v>
      </c>
      <c r="D10" s="266">
        <v>160253</v>
      </c>
      <c r="E10" s="266">
        <v>0</v>
      </c>
      <c r="F10" s="266">
        <v>270771</v>
      </c>
      <c r="G10" s="268"/>
    </row>
    <row r="11" spans="1:7" x14ac:dyDescent="0.25">
      <c r="A11" s="27">
        <v>11509</v>
      </c>
      <c r="B11" s="10" t="s">
        <v>392</v>
      </c>
      <c r="C11" s="266">
        <v>0</v>
      </c>
      <c r="D11" s="266">
        <v>0</v>
      </c>
      <c r="E11" s="266">
        <v>0</v>
      </c>
      <c r="F11" s="266">
        <f t="shared" si="0"/>
        <v>0</v>
      </c>
    </row>
    <row r="12" spans="1:7" x14ac:dyDescent="0.25">
      <c r="A12" s="27">
        <v>11513</v>
      </c>
      <c r="B12" s="10" t="s">
        <v>390</v>
      </c>
      <c r="C12" s="266">
        <v>0</v>
      </c>
      <c r="D12" s="266">
        <v>0</v>
      </c>
      <c r="E12" s="266">
        <v>0</v>
      </c>
      <c r="F12" s="266">
        <f t="shared" si="0"/>
        <v>0</v>
      </c>
    </row>
    <row r="13" spans="1:7" ht="15" thickBot="1" x14ac:dyDescent="0.3">
      <c r="A13" s="61">
        <v>12193</v>
      </c>
      <c r="B13" s="10" t="s">
        <v>391</v>
      </c>
      <c r="C13" s="266">
        <v>0</v>
      </c>
      <c r="D13" s="266">
        <v>0</v>
      </c>
      <c r="E13" s="266">
        <v>0</v>
      </c>
      <c r="F13" s="266">
        <f t="shared" si="0"/>
        <v>0</v>
      </c>
    </row>
    <row r="14" spans="1:7" ht="15.75" thickTop="1" x14ac:dyDescent="0.25">
      <c r="A14" s="381" t="s">
        <v>11</v>
      </c>
      <c r="B14" s="382"/>
      <c r="C14" s="267">
        <f t="shared" ref="C14" si="1">SUM(C7:C13)</f>
        <v>136431</v>
      </c>
      <c r="D14" s="267">
        <f t="shared" ref="D14" si="2">SUM(D7:D13)</f>
        <v>203838</v>
      </c>
      <c r="E14" s="267">
        <f t="shared" ref="E14" si="3">SUM(E7:E13)</f>
        <v>0</v>
      </c>
      <c r="F14" s="267">
        <f t="shared" ref="F14" si="4">SUM(F7:F13)</f>
        <v>340269</v>
      </c>
    </row>
    <row r="15" spans="1:7" x14ac:dyDescent="0.25">
      <c r="A15" s="59"/>
    </row>
    <row r="16" spans="1:7" ht="15" x14ac:dyDescent="0.25">
      <c r="A16" s="383" t="s">
        <v>112</v>
      </c>
      <c r="B16" s="383" t="s">
        <v>240</v>
      </c>
      <c r="C16" s="383" t="s">
        <v>711</v>
      </c>
      <c r="D16" s="383"/>
      <c r="E16" s="383"/>
      <c r="F16" s="383"/>
    </row>
    <row r="17" spans="1:6" ht="30" x14ac:dyDescent="0.25">
      <c r="A17" s="383"/>
      <c r="B17" s="383"/>
      <c r="C17" s="21" t="s">
        <v>430</v>
      </c>
      <c r="D17" s="21" t="s">
        <v>431</v>
      </c>
      <c r="E17" s="21" t="s">
        <v>13</v>
      </c>
      <c r="F17" s="21" t="s">
        <v>10</v>
      </c>
    </row>
    <row r="18" spans="1:6" x14ac:dyDescent="0.25">
      <c r="A18" s="27">
        <v>11501</v>
      </c>
      <c r="B18" s="10" t="s">
        <v>386</v>
      </c>
      <c r="C18" s="266">
        <v>0</v>
      </c>
      <c r="D18" s="266">
        <v>0</v>
      </c>
      <c r="E18" s="266">
        <v>0</v>
      </c>
      <c r="F18" s="266">
        <f>SUM(C18:E18)</f>
        <v>0</v>
      </c>
    </row>
    <row r="19" spans="1:6" x14ac:dyDescent="0.25">
      <c r="A19" s="27">
        <v>11504</v>
      </c>
      <c r="B19" s="10" t="s">
        <v>387</v>
      </c>
      <c r="C19" s="266">
        <v>0</v>
      </c>
      <c r="D19" s="266">
        <v>0</v>
      </c>
      <c r="E19" s="266">
        <v>0</v>
      </c>
      <c r="F19" s="266">
        <f t="shared" ref="F19:F24" si="5">SUM(C19:E19)</f>
        <v>0</v>
      </c>
    </row>
    <row r="20" spans="1:6" x14ac:dyDescent="0.25">
      <c r="A20" s="27">
        <v>11505</v>
      </c>
      <c r="B20" s="10" t="s">
        <v>388</v>
      </c>
      <c r="C20" s="266">
        <v>0</v>
      </c>
      <c r="D20" s="266">
        <v>0</v>
      </c>
      <c r="E20" s="266">
        <v>0</v>
      </c>
      <c r="F20" s="266">
        <f t="shared" si="5"/>
        <v>0</v>
      </c>
    </row>
    <row r="21" spans="1:6" x14ac:dyDescent="0.25">
      <c r="A21" s="27">
        <v>11508</v>
      </c>
      <c r="B21" s="10" t="s">
        <v>389</v>
      </c>
      <c r="C21" s="266">
        <v>99912</v>
      </c>
      <c r="D21" s="266">
        <v>105706</v>
      </c>
      <c r="E21" s="266">
        <v>0</v>
      </c>
      <c r="F21" s="266">
        <f t="shared" si="5"/>
        <v>205618</v>
      </c>
    </row>
    <row r="22" spans="1:6" x14ac:dyDescent="0.25">
      <c r="A22" s="27">
        <v>11509</v>
      </c>
      <c r="B22" s="10" t="s">
        <v>392</v>
      </c>
      <c r="C22" s="266">
        <v>0</v>
      </c>
      <c r="D22" s="266">
        <v>0</v>
      </c>
      <c r="E22" s="266">
        <v>0</v>
      </c>
      <c r="F22" s="266">
        <f t="shared" si="5"/>
        <v>0</v>
      </c>
    </row>
    <row r="23" spans="1:6" x14ac:dyDescent="0.25">
      <c r="A23" s="27">
        <v>11513</v>
      </c>
      <c r="B23" s="10" t="s">
        <v>390</v>
      </c>
      <c r="C23" s="266">
        <v>0</v>
      </c>
      <c r="D23" s="266">
        <v>0</v>
      </c>
      <c r="E23" s="266">
        <v>0</v>
      </c>
      <c r="F23" s="266">
        <f t="shared" si="5"/>
        <v>0</v>
      </c>
    </row>
    <row r="24" spans="1:6" ht="15" thickBot="1" x14ac:dyDescent="0.3">
      <c r="A24" s="61">
        <v>12193</v>
      </c>
      <c r="B24" s="10" t="s">
        <v>391</v>
      </c>
      <c r="C24" s="266">
        <v>0</v>
      </c>
      <c r="D24" s="266">
        <v>0</v>
      </c>
      <c r="E24" s="266">
        <v>0</v>
      </c>
      <c r="F24" s="266">
        <f t="shared" si="5"/>
        <v>0</v>
      </c>
    </row>
    <row r="25" spans="1:6" ht="15.75" thickTop="1" x14ac:dyDescent="0.25">
      <c r="A25" s="381" t="s">
        <v>11</v>
      </c>
      <c r="B25" s="382"/>
      <c r="C25" s="267">
        <f t="shared" ref="C25:F25" si="6">SUM(C18:C24)</f>
        <v>99912</v>
      </c>
      <c r="D25" s="267">
        <f t="shared" si="6"/>
        <v>105706</v>
      </c>
      <c r="E25" s="267">
        <f t="shared" si="6"/>
        <v>0</v>
      </c>
      <c r="F25" s="267">
        <f t="shared" si="6"/>
        <v>205618</v>
      </c>
    </row>
    <row r="26" spans="1:6" x14ac:dyDescent="0.25">
      <c r="A26" s="59"/>
    </row>
    <row r="27" spans="1:6" ht="15" x14ac:dyDescent="0.25">
      <c r="A27" s="22" t="s">
        <v>231</v>
      </c>
    </row>
    <row r="28" spans="1:6" x14ac:dyDescent="0.25">
      <c r="A28" s="58"/>
    </row>
    <row r="29" spans="1:6" ht="14.45" customHeight="1" x14ac:dyDescent="0.25">
      <c r="A29" s="380" t="s">
        <v>237</v>
      </c>
      <c r="B29" s="380"/>
    </row>
  </sheetData>
  <mergeCells count="11">
    <mergeCell ref="A1:B1"/>
    <mergeCell ref="A29:B29"/>
    <mergeCell ref="A3:E3"/>
    <mergeCell ref="A25:B25"/>
    <mergeCell ref="A5:A6"/>
    <mergeCell ref="B5:B6"/>
    <mergeCell ref="C5:F5"/>
    <mergeCell ref="A14:B14"/>
    <mergeCell ref="A16:A17"/>
    <mergeCell ref="B16:B17"/>
    <mergeCell ref="C16:F16"/>
  </mergeCells>
  <pageMargins left="0.25" right="0.25" top="0.75" bottom="0.75" header="0.3" footer="0.3"/>
  <pageSetup paperSize="9" scale="8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opLeftCell="A13" zoomScale="80" zoomScaleNormal="80" workbookViewId="0">
      <selection activeCell="L22" sqref="L22"/>
    </sheetView>
  </sheetViews>
  <sheetFormatPr baseColWidth="10" defaultColWidth="11.42578125" defaultRowHeight="14.25" x14ac:dyDescent="0.25"/>
  <cols>
    <col min="1" max="1" width="12.85546875" style="17" customWidth="1"/>
    <col min="2" max="2" width="37.5703125" style="17" customWidth="1"/>
    <col min="3" max="4" width="18.42578125" style="17" customWidth="1"/>
    <col min="5" max="5" width="19" style="17" customWidth="1"/>
    <col min="6" max="6" width="14.42578125" style="17" customWidth="1"/>
    <col min="7" max="8" width="17" style="17" customWidth="1"/>
    <col min="9" max="9" width="18" style="17" customWidth="1"/>
    <col min="10" max="10" width="8.42578125" style="17" customWidth="1"/>
    <col min="11" max="16384" width="11.42578125" style="17"/>
  </cols>
  <sheetData>
    <row r="1" spans="1:6" ht="15" x14ac:dyDescent="0.25">
      <c r="A1" s="359" t="s">
        <v>145</v>
      </c>
      <c r="B1" s="359"/>
      <c r="E1" s="22"/>
      <c r="F1" s="22"/>
    </row>
    <row r="2" spans="1:6" x14ac:dyDescent="0.25">
      <c r="A2" s="62"/>
      <c r="B2" s="62"/>
    </row>
    <row r="3" spans="1:6" ht="15" x14ac:dyDescent="0.25">
      <c r="A3" s="22" t="s">
        <v>432</v>
      </c>
      <c r="B3" s="22"/>
      <c r="C3" s="22"/>
      <c r="D3" s="22"/>
      <c r="E3" s="22"/>
      <c r="F3" s="22"/>
    </row>
    <row r="4" spans="1:6" ht="15" x14ac:dyDescent="0.25">
      <c r="A4" s="22"/>
      <c r="B4" s="22"/>
      <c r="C4" s="22"/>
      <c r="D4" s="22"/>
      <c r="E4" s="22"/>
      <c r="F4" s="22"/>
    </row>
    <row r="5" spans="1:6" ht="15.75" customHeight="1" x14ac:dyDescent="0.25">
      <c r="A5" s="383" t="s">
        <v>112</v>
      </c>
      <c r="B5" s="383" t="s">
        <v>240</v>
      </c>
      <c r="C5" s="383" t="s">
        <v>751</v>
      </c>
      <c r="D5" s="383"/>
      <c r="E5" s="383"/>
      <c r="F5" s="383"/>
    </row>
    <row r="6" spans="1:6" ht="60" x14ac:dyDescent="0.25">
      <c r="A6" s="383"/>
      <c r="B6" s="383"/>
      <c r="C6" s="21" t="s">
        <v>15</v>
      </c>
      <c r="D6" s="21" t="s">
        <v>16</v>
      </c>
      <c r="E6" s="21" t="s">
        <v>17</v>
      </c>
      <c r="F6" s="21" t="s">
        <v>3</v>
      </c>
    </row>
    <row r="7" spans="1:6" x14ac:dyDescent="0.25">
      <c r="A7" s="10">
        <v>11301</v>
      </c>
      <c r="B7" s="10" t="s">
        <v>373</v>
      </c>
      <c r="C7" s="45"/>
      <c r="D7" s="45"/>
      <c r="E7" s="45"/>
      <c r="F7" s="45"/>
    </row>
    <row r="8" spans="1:6" x14ac:dyDescent="0.25">
      <c r="A8" s="10">
        <v>12201</v>
      </c>
      <c r="B8" s="10" t="s">
        <v>374</v>
      </c>
      <c r="C8" s="45"/>
      <c r="D8" s="45"/>
      <c r="E8" s="45"/>
      <c r="F8" s="45"/>
    </row>
    <row r="9" spans="1:6" ht="28.5" x14ac:dyDescent="0.25">
      <c r="A9" s="10">
        <v>12205</v>
      </c>
      <c r="B9" s="10" t="s">
        <v>539</v>
      </c>
      <c r="C9" s="45"/>
      <c r="D9" s="45"/>
      <c r="E9" s="45"/>
      <c r="F9" s="45"/>
    </row>
    <row r="10" spans="1:6" ht="28.5" x14ac:dyDescent="0.25">
      <c r="A10" s="10">
        <v>12206</v>
      </c>
      <c r="B10" s="10" t="s">
        <v>375</v>
      </c>
      <c r="C10" s="45"/>
      <c r="D10" s="45"/>
      <c r="E10" s="45"/>
      <c r="F10" s="45"/>
    </row>
    <row r="11" spans="1:6" x14ac:dyDescent="0.25">
      <c r="A11" s="10">
        <v>12207</v>
      </c>
      <c r="B11" s="10" t="s">
        <v>376</v>
      </c>
      <c r="C11" s="45"/>
      <c r="D11" s="45"/>
      <c r="E11" s="45"/>
      <c r="F11" s="45"/>
    </row>
    <row r="12" spans="1:6" x14ac:dyDescent="0.25">
      <c r="A12" s="10">
        <v>12209</v>
      </c>
      <c r="B12" s="10" t="s">
        <v>377</v>
      </c>
      <c r="C12" s="45"/>
      <c r="D12" s="45"/>
      <c r="E12" s="45"/>
      <c r="F12" s="45"/>
    </row>
    <row r="13" spans="1:6" x14ac:dyDescent="0.25">
      <c r="A13" s="10">
        <v>12210</v>
      </c>
      <c r="B13" s="10" t="s">
        <v>378</v>
      </c>
      <c r="C13" s="45"/>
      <c r="D13" s="45"/>
      <c r="E13" s="45"/>
      <c r="F13" s="45"/>
    </row>
    <row r="14" spans="1:6" ht="29.25" thickBot="1" x14ac:dyDescent="0.3">
      <c r="A14" s="10">
        <v>12211</v>
      </c>
      <c r="B14" s="10" t="s">
        <v>379</v>
      </c>
      <c r="C14" s="45"/>
      <c r="D14" s="45"/>
      <c r="E14" s="45"/>
      <c r="F14" s="45"/>
    </row>
    <row r="15" spans="1:6" ht="15.75" thickTop="1" x14ac:dyDescent="0.25">
      <c r="A15" s="381" t="s">
        <v>11</v>
      </c>
      <c r="B15" s="382"/>
      <c r="C15" s="60"/>
      <c r="D15" s="60"/>
      <c r="E15" s="60"/>
      <c r="F15" s="60"/>
    </row>
    <row r="16" spans="1:6" x14ac:dyDescent="0.25">
      <c r="A16" s="59"/>
    </row>
    <row r="17" spans="1:6" ht="15.75" customHeight="1" x14ac:dyDescent="0.25">
      <c r="A17" s="383" t="s">
        <v>112</v>
      </c>
      <c r="B17" s="383" t="s">
        <v>240</v>
      </c>
      <c r="C17" s="383" t="s">
        <v>711</v>
      </c>
      <c r="D17" s="383"/>
      <c r="E17" s="383"/>
      <c r="F17" s="383"/>
    </row>
    <row r="18" spans="1:6" ht="60" x14ac:dyDescent="0.25">
      <c r="A18" s="383"/>
      <c r="B18" s="383"/>
      <c r="C18" s="21" t="s">
        <v>15</v>
      </c>
      <c r="D18" s="21" t="s">
        <v>16</v>
      </c>
      <c r="E18" s="21" t="s">
        <v>17</v>
      </c>
      <c r="F18" s="21" t="s">
        <v>3</v>
      </c>
    </row>
    <row r="19" spans="1:6" x14ac:dyDescent="0.25">
      <c r="A19" s="10">
        <v>11301</v>
      </c>
      <c r="B19" s="10" t="s">
        <v>373</v>
      </c>
      <c r="C19" s="45"/>
      <c r="D19" s="45"/>
      <c r="E19" s="45"/>
      <c r="F19" s="45"/>
    </row>
    <row r="20" spans="1:6" x14ac:dyDescent="0.25">
      <c r="A20" s="10">
        <v>12201</v>
      </c>
      <c r="B20" s="10" t="s">
        <v>374</v>
      </c>
      <c r="C20" s="45"/>
      <c r="D20" s="45"/>
      <c r="E20" s="45"/>
      <c r="F20" s="45"/>
    </row>
    <row r="21" spans="1:6" ht="28.5" x14ac:dyDescent="0.25">
      <c r="A21" s="10">
        <v>12205</v>
      </c>
      <c r="B21" s="10" t="s">
        <v>372</v>
      </c>
      <c r="C21" s="45"/>
      <c r="D21" s="45"/>
      <c r="E21" s="45"/>
      <c r="F21" s="45"/>
    </row>
    <row r="22" spans="1:6" ht="28.5" x14ac:dyDescent="0.25">
      <c r="A22" s="10">
        <v>12206</v>
      </c>
      <c r="B22" s="10" t="s">
        <v>375</v>
      </c>
      <c r="C22" s="45"/>
      <c r="D22" s="45"/>
      <c r="E22" s="45"/>
      <c r="F22" s="45"/>
    </row>
    <row r="23" spans="1:6" x14ac:dyDescent="0.25">
      <c r="A23" s="10">
        <v>12207</v>
      </c>
      <c r="B23" s="10" t="s">
        <v>376</v>
      </c>
      <c r="C23" s="45"/>
      <c r="D23" s="45"/>
      <c r="E23" s="45"/>
      <c r="F23" s="45"/>
    </row>
    <row r="24" spans="1:6" x14ac:dyDescent="0.25">
      <c r="A24" s="10">
        <v>12209</v>
      </c>
      <c r="B24" s="10" t="s">
        <v>377</v>
      </c>
      <c r="C24" s="45"/>
      <c r="D24" s="45"/>
      <c r="E24" s="45"/>
      <c r="F24" s="45"/>
    </row>
    <row r="25" spans="1:6" x14ac:dyDescent="0.25">
      <c r="A25" s="10">
        <v>12210</v>
      </c>
      <c r="B25" s="10" t="s">
        <v>378</v>
      </c>
      <c r="C25" s="45"/>
      <c r="D25" s="45"/>
      <c r="E25" s="45"/>
      <c r="F25" s="45"/>
    </row>
    <row r="26" spans="1:6" ht="29.25" thickBot="1" x14ac:dyDescent="0.3">
      <c r="A26" s="10">
        <v>12211</v>
      </c>
      <c r="B26" s="10" t="s">
        <v>379</v>
      </c>
      <c r="C26" s="45"/>
      <c r="D26" s="45"/>
      <c r="E26" s="45"/>
      <c r="F26" s="45"/>
    </row>
    <row r="27" spans="1:6" ht="15.75" thickTop="1" x14ac:dyDescent="0.25">
      <c r="A27" s="381" t="s">
        <v>11</v>
      </c>
      <c r="B27" s="382"/>
      <c r="C27" s="60"/>
      <c r="D27" s="60"/>
      <c r="E27" s="60"/>
      <c r="F27" s="60"/>
    </row>
    <row r="28" spans="1:6" x14ac:dyDescent="0.25">
      <c r="A28" s="7"/>
      <c r="B28" s="7"/>
      <c r="C28" s="49"/>
      <c r="D28" s="49"/>
      <c r="E28" s="49"/>
      <c r="F28" s="49"/>
    </row>
    <row r="29" spans="1:6" ht="15" x14ac:dyDescent="0.25">
      <c r="A29" s="22" t="s">
        <v>433</v>
      </c>
      <c r="B29" s="22"/>
      <c r="D29" s="22"/>
      <c r="E29" s="22"/>
      <c r="F29" s="22"/>
    </row>
    <row r="30" spans="1:6" x14ac:dyDescent="0.25">
      <c r="A30" s="59"/>
    </row>
    <row r="31" spans="1:6" ht="45" x14ac:dyDescent="0.25">
      <c r="A31" s="21" t="s">
        <v>112</v>
      </c>
      <c r="B31" s="21" t="s">
        <v>240</v>
      </c>
      <c r="C31" s="21" t="s">
        <v>751</v>
      </c>
      <c r="D31" s="21" t="s">
        <v>711</v>
      </c>
    </row>
    <row r="32" spans="1:6" x14ac:dyDescent="0.25">
      <c r="A32" s="27">
        <v>12202</v>
      </c>
      <c r="B32" s="10" t="s">
        <v>26</v>
      </c>
      <c r="C32" s="63"/>
      <c r="D32" s="34"/>
    </row>
    <row r="33" spans="1:4" x14ac:dyDescent="0.25">
      <c r="A33" s="27">
        <v>12203</v>
      </c>
      <c r="B33" s="10" t="s">
        <v>27</v>
      </c>
      <c r="C33" s="63"/>
      <c r="D33" s="34"/>
    </row>
    <row r="34" spans="1:4" ht="15" thickBot="1" x14ac:dyDescent="0.3">
      <c r="A34" s="61">
        <v>12299</v>
      </c>
      <c r="B34" s="9" t="s">
        <v>28</v>
      </c>
      <c r="C34" s="28"/>
      <c r="D34" s="28"/>
    </row>
    <row r="35" spans="1:4" ht="15.75" thickTop="1" x14ac:dyDescent="0.25">
      <c r="A35" s="381" t="s">
        <v>11</v>
      </c>
      <c r="B35" s="382"/>
      <c r="C35" s="60"/>
      <c r="D35" s="60"/>
    </row>
    <row r="37" spans="1:4" ht="15" x14ac:dyDescent="0.25">
      <c r="A37" s="22" t="s">
        <v>202</v>
      </c>
    </row>
    <row r="38" spans="1:4" x14ac:dyDescent="0.25">
      <c r="A38" s="58"/>
    </row>
    <row r="39" spans="1:4" x14ac:dyDescent="0.25">
      <c r="A39" s="380" t="s">
        <v>237</v>
      </c>
      <c r="B39" s="380"/>
    </row>
  </sheetData>
  <mergeCells count="11">
    <mergeCell ref="A1:B1"/>
    <mergeCell ref="A15:B15"/>
    <mergeCell ref="A27:B27"/>
    <mergeCell ref="C17:F17"/>
    <mergeCell ref="A39:B39"/>
    <mergeCell ref="A5:A6"/>
    <mergeCell ref="B5:B6"/>
    <mergeCell ref="C5:F5"/>
    <mergeCell ref="A35:B35"/>
    <mergeCell ref="A17:A18"/>
    <mergeCell ref="B17:B18"/>
  </mergeCells>
  <pageMargins left="0.25" right="0.25" top="0.75" bottom="0.75" header="0.3" footer="0.3"/>
  <pageSetup paperSize="9" scale="8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Formulas="1" showGridLines="0" zoomScale="80" zoomScaleNormal="80" workbookViewId="0">
      <selection activeCell="H18" sqref="H18"/>
    </sheetView>
  </sheetViews>
  <sheetFormatPr baseColWidth="10" defaultColWidth="11.42578125" defaultRowHeight="14.25" x14ac:dyDescent="0.25"/>
  <cols>
    <col min="1" max="1" width="22.5703125" style="17" customWidth="1"/>
    <col min="2" max="2" width="14.42578125" style="17" customWidth="1"/>
    <col min="3" max="3" width="12" style="17" customWidth="1"/>
    <col min="4" max="4" width="9.140625" style="17" customWidth="1"/>
    <col min="5" max="5" width="11" style="17" customWidth="1"/>
    <col min="6" max="6" width="9.5703125" style="17" customWidth="1"/>
    <col min="7" max="7" width="8.85546875" style="17" customWidth="1"/>
    <col min="8" max="8" width="10.5703125" style="17" customWidth="1"/>
    <col min="9" max="9" width="11.42578125" style="17" customWidth="1"/>
    <col min="10" max="16384" width="11.42578125" style="17"/>
  </cols>
  <sheetData>
    <row r="1" spans="1:7" ht="15" x14ac:dyDescent="0.25">
      <c r="A1" s="22" t="s">
        <v>171</v>
      </c>
      <c r="B1" s="22"/>
      <c r="C1" s="22"/>
      <c r="D1" s="22"/>
      <c r="E1" s="22"/>
      <c r="F1" s="22"/>
      <c r="G1" s="22"/>
    </row>
    <row r="2" spans="1:7" x14ac:dyDescent="0.25">
      <c r="A2" s="59"/>
    </row>
    <row r="3" spans="1:7" ht="15" x14ac:dyDescent="0.25">
      <c r="A3" s="359" t="s">
        <v>540</v>
      </c>
      <c r="B3" s="359"/>
      <c r="C3" s="22"/>
      <c r="D3" s="22"/>
      <c r="E3" s="22"/>
      <c r="F3" s="22"/>
      <c r="G3" s="43"/>
    </row>
    <row r="4" spans="1:7" x14ac:dyDescent="0.25">
      <c r="A4" s="62"/>
      <c r="B4" s="62"/>
    </row>
    <row r="5" spans="1:7" ht="15.75" customHeight="1" x14ac:dyDescent="0.25">
      <c r="A5" s="383" t="s">
        <v>18</v>
      </c>
      <c r="B5" s="383" t="s">
        <v>751</v>
      </c>
      <c r="C5" s="383"/>
      <c r="D5" s="383"/>
      <c r="E5" s="383" t="s">
        <v>711</v>
      </c>
      <c r="F5" s="383"/>
      <c r="G5" s="383"/>
    </row>
    <row r="6" spans="1:7" ht="15" customHeight="1" x14ac:dyDescent="0.25">
      <c r="A6" s="383"/>
      <c r="B6" s="21" t="s">
        <v>19</v>
      </c>
      <c r="C6" s="21" t="s">
        <v>20</v>
      </c>
      <c r="D6" s="21" t="s">
        <v>3</v>
      </c>
      <c r="E6" s="21" t="s">
        <v>19</v>
      </c>
      <c r="F6" s="21" t="s">
        <v>20</v>
      </c>
      <c r="G6" s="21" t="s">
        <v>3</v>
      </c>
    </row>
    <row r="7" spans="1:7" ht="28.5" x14ac:dyDescent="0.25">
      <c r="A7" s="10" t="s">
        <v>582</v>
      </c>
      <c r="B7" s="34"/>
      <c r="C7" s="34"/>
      <c r="D7" s="34"/>
      <c r="E7" s="34"/>
      <c r="F7" s="34"/>
      <c r="G7" s="34"/>
    </row>
    <row r="8" spans="1:7" ht="28.5" x14ac:dyDescent="0.25">
      <c r="A8" s="10" t="s">
        <v>583</v>
      </c>
      <c r="B8" s="34"/>
      <c r="C8" s="34"/>
      <c r="D8" s="34"/>
      <c r="E8" s="34"/>
      <c r="F8" s="34"/>
      <c r="G8" s="34"/>
    </row>
    <row r="9" spans="1:7" ht="28.5" x14ac:dyDescent="0.25">
      <c r="A9" s="10" t="s">
        <v>584</v>
      </c>
      <c r="B9" s="34"/>
      <c r="C9" s="34"/>
      <c r="D9" s="34"/>
      <c r="E9" s="34"/>
      <c r="F9" s="34"/>
      <c r="G9" s="34"/>
    </row>
    <row r="10" spans="1:7" ht="28.5" x14ac:dyDescent="0.25">
      <c r="A10" s="10" t="s">
        <v>585</v>
      </c>
      <c r="B10" s="34"/>
      <c r="C10" s="34"/>
      <c r="D10" s="34"/>
      <c r="E10" s="34"/>
      <c r="F10" s="34"/>
      <c r="G10" s="34"/>
    </row>
    <row r="11" spans="1:7" ht="28.5" x14ac:dyDescent="0.25">
      <c r="A11" s="10" t="s">
        <v>586</v>
      </c>
      <c r="B11" s="34"/>
      <c r="C11" s="34"/>
      <c r="D11" s="34"/>
      <c r="E11" s="34"/>
      <c r="F11" s="34"/>
      <c r="G11" s="34"/>
    </row>
    <row r="12" spans="1:7" ht="28.5" x14ac:dyDescent="0.25">
      <c r="A12" s="10" t="s">
        <v>587</v>
      </c>
      <c r="B12" s="34"/>
      <c r="C12" s="34"/>
      <c r="D12" s="34"/>
      <c r="E12" s="34"/>
      <c r="F12" s="34"/>
      <c r="G12" s="34"/>
    </row>
    <row r="13" spans="1:7" ht="29.25" customHeight="1" x14ac:dyDescent="0.25">
      <c r="A13" s="10" t="s">
        <v>588</v>
      </c>
      <c r="B13" s="34"/>
      <c r="C13" s="34"/>
      <c r="D13" s="34"/>
      <c r="E13" s="34"/>
      <c r="F13" s="34"/>
      <c r="G13" s="34"/>
    </row>
    <row r="14" spans="1:7" ht="28.5" x14ac:dyDescent="0.25">
      <c r="A14" s="10" t="s">
        <v>589</v>
      </c>
      <c r="B14" s="34"/>
      <c r="C14" s="34"/>
      <c r="D14" s="34"/>
      <c r="E14" s="34"/>
      <c r="F14" s="34"/>
      <c r="G14" s="34"/>
    </row>
    <row r="15" spans="1:7" ht="23.25" customHeight="1" thickBot="1" x14ac:dyDescent="0.3">
      <c r="A15" s="64" t="s">
        <v>590</v>
      </c>
      <c r="B15" s="28"/>
      <c r="C15" s="28"/>
      <c r="D15" s="28"/>
      <c r="E15" s="28"/>
      <c r="F15" s="28"/>
      <c r="G15" s="28"/>
    </row>
    <row r="16" spans="1:7" ht="15.75" thickTop="1" x14ac:dyDescent="0.25">
      <c r="A16" s="65" t="s">
        <v>11</v>
      </c>
      <c r="B16" s="60"/>
      <c r="C16" s="60"/>
      <c r="D16" s="60"/>
      <c r="E16" s="60"/>
      <c r="F16" s="60"/>
      <c r="G16" s="60"/>
    </row>
    <row r="17" spans="1:3" x14ac:dyDescent="0.25">
      <c r="A17" s="59"/>
    </row>
    <row r="18" spans="1:3" ht="15" x14ac:dyDescent="0.25">
      <c r="A18" s="22" t="s">
        <v>541</v>
      </c>
      <c r="B18" s="22"/>
    </row>
    <row r="20" spans="1:3" ht="42" customHeight="1" x14ac:dyDescent="0.25">
      <c r="A20" s="23" t="s">
        <v>18</v>
      </c>
      <c r="B20" s="21" t="s">
        <v>751</v>
      </c>
      <c r="C20" s="21" t="s">
        <v>711</v>
      </c>
    </row>
    <row r="21" spans="1:3" ht="15" x14ac:dyDescent="0.25">
      <c r="A21" s="66" t="s">
        <v>232</v>
      </c>
      <c r="B21" s="34"/>
      <c r="C21" s="67"/>
    </row>
    <row r="22" spans="1:3" x14ac:dyDescent="0.25">
      <c r="A22" s="68" t="s">
        <v>173</v>
      </c>
      <c r="B22" s="34"/>
      <c r="C22" s="67"/>
    </row>
    <row r="23" spans="1:3" x14ac:dyDescent="0.25">
      <c r="A23" s="68" t="s">
        <v>174</v>
      </c>
      <c r="B23" s="34"/>
      <c r="C23" s="67"/>
    </row>
    <row r="24" spans="1:3" x14ac:dyDescent="0.25">
      <c r="A24" s="68" t="s">
        <v>175</v>
      </c>
      <c r="B24" s="34"/>
      <c r="C24" s="67"/>
    </row>
    <row r="25" spans="1:3" x14ac:dyDescent="0.25">
      <c r="A25" s="68" t="s">
        <v>176</v>
      </c>
      <c r="B25" s="34"/>
      <c r="C25" s="67"/>
    </row>
    <row r="26" spans="1:3" ht="33" customHeight="1" x14ac:dyDescent="0.25">
      <c r="A26" s="69" t="s">
        <v>197</v>
      </c>
      <c r="B26" s="34"/>
      <c r="C26" s="67"/>
    </row>
    <row r="27" spans="1:3" ht="15" thickBot="1" x14ac:dyDescent="0.3">
      <c r="A27" s="70" t="s">
        <v>177</v>
      </c>
      <c r="B27" s="71"/>
      <c r="C27" s="71"/>
    </row>
    <row r="28" spans="1:3" ht="15.75" thickTop="1" x14ac:dyDescent="0.25">
      <c r="A28" s="72" t="s">
        <v>233</v>
      </c>
      <c r="B28" s="73"/>
      <c r="C28" s="73"/>
    </row>
    <row r="30" spans="1:3" ht="15" x14ac:dyDescent="0.25">
      <c r="A30" s="22" t="s">
        <v>202</v>
      </c>
    </row>
    <row r="31" spans="1:3" x14ac:dyDescent="0.25">
      <c r="A31" s="58"/>
    </row>
    <row r="32" spans="1:3" ht="14.45" customHeight="1" x14ac:dyDescent="0.25">
      <c r="A32" s="380" t="s">
        <v>237</v>
      </c>
      <c r="B32" s="380"/>
      <c r="C32" s="33"/>
    </row>
  </sheetData>
  <mergeCells count="5">
    <mergeCell ref="A3:B3"/>
    <mergeCell ref="A5:A6"/>
    <mergeCell ref="B5:D5"/>
    <mergeCell ref="E5:G5"/>
    <mergeCell ref="A32:B32"/>
  </mergeCells>
  <pageMargins left="0.25" right="0.25"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42</vt:i4>
      </vt:variant>
      <vt:variant>
        <vt:lpstr>Rangos con nombre</vt:lpstr>
      </vt:variant>
      <vt:variant>
        <vt:i4>33</vt:i4>
      </vt:variant>
    </vt:vector>
  </HeadingPairs>
  <TitlesOfParts>
    <vt:vector size="75" baseType="lpstr">
      <vt:lpstr>Índice</vt: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Nota 20</vt:lpstr>
      <vt:lpstr>Nota 21</vt:lpstr>
      <vt:lpstr>Nota 22</vt:lpstr>
      <vt:lpstr>Nota 23</vt:lpstr>
      <vt:lpstr>Nota 24</vt:lpstr>
      <vt:lpstr>Nota 25</vt:lpstr>
      <vt:lpstr>Nota 26</vt:lpstr>
      <vt:lpstr>Nota 27</vt:lpstr>
      <vt:lpstr>Nota 28</vt:lpstr>
      <vt:lpstr>Nota 29</vt:lpstr>
      <vt:lpstr>Nota 30</vt:lpstr>
      <vt:lpstr>Nota 31</vt:lpstr>
      <vt:lpstr>Nota 32</vt:lpstr>
      <vt:lpstr>Nota 33</vt:lpstr>
      <vt:lpstr>Nota 34</vt:lpstr>
      <vt:lpstr>Nota 35</vt:lpstr>
      <vt:lpstr>Nota 36</vt:lpstr>
      <vt:lpstr>Nota 37</vt:lpstr>
      <vt:lpstr>Nota 38</vt:lpstr>
      <vt:lpstr>Nota 39</vt:lpstr>
      <vt:lpstr>Nota 40</vt:lpstr>
      <vt:lpstr>Nota 41</vt:lpstr>
      <vt:lpstr>'Nota 1'!Área_de_impresión</vt:lpstr>
      <vt:lpstr>'Nota 10'!Área_de_impresión</vt:lpstr>
      <vt:lpstr>'Nota 11'!Área_de_impresión</vt:lpstr>
      <vt:lpstr>'Nota 12'!Área_de_impresión</vt:lpstr>
      <vt:lpstr>'Nota 13'!Área_de_impresión</vt:lpstr>
      <vt:lpstr>'Nota 14'!Área_de_impresión</vt:lpstr>
      <vt:lpstr>'Nota 15'!Área_de_impresión</vt:lpstr>
      <vt:lpstr>'Nota 16'!Área_de_impresión</vt:lpstr>
      <vt:lpstr>'Nota 19'!Área_de_impresión</vt:lpstr>
      <vt:lpstr>'Nota 2'!Área_de_impresión</vt:lpstr>
      <vt:lpstr>'Nota 20'!Área_de_impresión</vt:lpstr>
      <vt:lpstr>'Nota 21'!Área_de_impresión</vt:lpstr>
      <vt:lpstr>'Nota 22'!Área_de_impresión</vt:lpstr>
      <vt:lpstr>'Nota 23'!Área_de_impresión</vt:lpstr>
      <vt:lpstr>'Nota 24'!Área_de_impresión</vt:lpstr>
      <vt:lpstr>'Nota 25'!Área_de_impresión</vt:lpstr>
      <vt:lpstr>'Nota 26'!Área_de_impresión</vt:lpstr>
      <vt:lpstr>'Nota 27'!Área_de_impresión</vt:lpstr>
      <vt:lpstr>'Nota 28'!Área_de_impresión</vt:lpstr>
      <vt:lpstr>'Nota 29'!Área_de_impresión</vt:lpstr>
      <vt:lpstr>'Nota 3'!Área_de_impresión</vt:lpstr>
      <vt:lpstr>'Nota 30'!Área_de_impresión</vt:lpstr>
      <vt:lpstr>'Nota 31'!Área_de_impresión</vt:lpstr>
      <vt:lpstr>'Nota 32'!Área_de_impresión</vt:lpstr>
      <vt:lpstr>'Nota 33'!Área_de_impresión</vt:lpstr>
      <vt:lpstr>'Nota 36'!Área_de_impresión</vt:lpstr>
      <vt:lpstr>'Nota 38'!Área_de_impresión</vt:lpstr>
      <vt:lpstr>'Nota 39'!Área_de_impresión</vt:lpstr>
      <vt:lpstr>'Nota 5'!Área_de_impresión</vt:lpstr>
      <vt:lpstr>'Nota 6'!Área_de_impresión</vt:lpstr>
      <vt:lpstr>'Nota 7'!Área_de_impresión</vt:lpstr>
      <vt:lpstr>'Nota 8'!Área_de_impresión</vt:lpstr>
      <vt:lpstr>'Nota 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JEANINE GALLYA MADARIAGA</dc:creator>
  <cp:lastModifiedBy>mrubio</cp:lastModifiedBy>
  <cp:lastPrinted>2020-01-08T12:17:22Z</cp:lastPrinted>
  <dcterms:created xsi:type="dcterms:W3CDTF">2019-03-13T18:55:36Z</dcterms:created>
  <dcterms:modified xsi:type="dcterms:W3CDTF">2026-03-26T20:50:31Z</dcterms:modified>
</cp:coreProperties>
</file>